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 tabRatio="843" firstSheet="3" activeTab="3"/>
  </bookViews>
  <sheets>
    <sheet name="Sheet 9" sheetId="31" state="hidden" r:id="rId1"/>
    <sheet name="Sheet 10" sheetId="34" state="hidden" r:id="rId2"/>
    <sheet name="Category Sheet" sheetId="19" state="hidden" r:id="rId3"/>
    <sheet name="ATS-LAYER8" sheetId="46" r:id="rId4"/>
    <sheet name="clear extra sheet" sheetId="41" state="hidden" r:id="rId5"/>
    <sheet name="clear extra sheet (2)" sheetId="42" state="hidden" r:id="rId6"/>
    <sheet name="clear extra sheet (3)" sheetId="43" state="hidden" r:id="rId7"/>
  </sheets>
  <definedNames>
    <definedName name="_xlnm.Print_Area" localSheetId="3">'ATS-LAYER8'!$A$1:$J$31</definedName>
    <definedName name="_xlnm.Print_Area" localSheetId="2">'Category Sheet'!$B$2:$L$207</definedName>
    <definedName name="_xlnm.Print_Area" localSheetId="4">'clear extra sheet'!$A$1:$AF$106</definedName>
    <definedName name="_xlnm.Print_Area" localSheetId="5">'clear extra sheet (2)'!$A$1:$AF$106</definedName>
    <definedName name="_xlnm.Print_Area" localSheetId="6">'clear extra sheet (3)'!$A$1:$AF$106</definedName>
    <definedName name="_xlnm.Print_Area" localSheetId="1">'Sheet 10'!$E$1:$AL$104</definedName>
    <definedName name="_xlnm.Print_Area" localSheetId="0">'Sheet 9'!$E$1:$AL$104</definedName>
    <definedName name="_xlnm.Print_Titles" localSheetId="3">'ATS-LAYER8'!$2:$2</definedName>
    <definedName name="_xlnm.Print_Titles" localSheetId="2">'Category Sheet'!$2:$2</definedName>
    <definedName name="_xlnm.Print_Titles" localSheetId="4">'clear extra sheet'!$2:$2</definedName>
    <definedName name="_xlnm.Print_Titles" localSheetId="5">'clear extra sheet (2)'!$2:$2</definedName>
    <definedName name="_xlnm.Print_Titles" localSheetId="6">'clear extra sheet (3)'!$2:$2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46" l="1"/>
  <c r="G19" i="46"/>
  <c r="H4" i="43" l="1"/>
  <c r="AE4" i="43"/>
  <c r="H5" i="43"/>
  <c r="AE5" i="43"/>
  <c r="H6" i="43"/>
  <c r="AE6" i="43"/>
  <c r="H7" i="43"/>
  <c r="AE7" i="43"/>
  <c r="H8" i="43"/>
  <c r="AE8" i="43"/>
  <c r="H9" i="43"/>
  <c r="AE9" i="43"/>
  <c r="H10" i="43"/>
  <c r="AE10" i="43"/>
  <c r="I11" i="43"/>
  <c r="J11" i="43"/>
  <c r="M11" i="43"/>
  <c r="P11" i="43"/>
  <c r="S11" i="43"/>
  <c r="V11" i="43"/>
  <c r="Y11" i="43"/>
  <c r="AB11" i="43"/>
  <c r="AF11" i="43"/>
  <c r="H13" i="43"/>
  <c r="H14" i="43"/>
  <c r="H16" i="43"/>
  <c r="H17" i="43"/>
  <c r="H18" i="43"/>
  <c r="H19" i="43"/>
  <c r="H20" i="43"/>
  <c r="I21" i="43"/>
  <c r="J21" i="43"/>
  <c r="M21" i="43"/>
  <c r="P21" i="43"/>
  <c r="S21" i="43"/>
  <c r="V21" i="43"/>
  <c r="Y21" i="43"/>
  <c r="AB21" i="43"/>
  <c r="AE21" i="43"/>
  <c r="AF21" i="43"/>
  <c r="H23" i="43"/>
  <c r="H24" i="43"/>
  <c r="H25" i="43"/>
  <c r="H26" i="43"/>
  <c r="H27" i="43"/>
  <c r="H28" i="43"/>
  <c r="H29" i="43"/>
  <c r="I30" i="43"/>
  <c r="J30" i="43"/>
  <c r="M30" i="43"/>
  <c r="P30" i="43"/>
  <c r="S30" i="43"/>
  <c r="V30" i="43"/>
  <c r="Y30" i="43"/>
  <c r="AB30" i="43"/>
  <c r="AE30" i="43"/>
  <c r="AF30" i="43"/>
  <c r="H32" i="43"/>
  <c r="H33" i="43"/>
  <c r="H34" i="43"/>
  <c r="H35" i="43"/>
  <c r="H36" i="43"/>
  <c r="H37" i="43"/>
  <c r="H38" i="43"/>
  <c r="H39" i="43"/>
  <c r="H40" i="43"/>
  <c r="H41" i="43"/>
  <c r="I42" i="43"/>
  <c r="J42" i="43"/>
  <c r="M42" i="43"/>
  <c r="P42" i="43"/>
  <c r="S42" i="43"/>
  <c r="V42" i="43"/>
  <c r="Y42" i="43"/>
  <c r="AB42" i="43"/>
  <c r="AE42" i="43"/>
  <c r="AF42" i="43"/>
  <c r="H44" i="43"/>
  <c r="H45" i="43"/>
  <c r="H46" i="43"/>
  <c r="H47" i="43"/>
  <c r="H48" i="43"/>
  <c r="H49" i="43"/>
  <c r="I50" i="43"/>
  <c r="J50" i="43"/>
  <c r="M50" i="43"/>
  <c r="P50" i="43"/>
  <c r="S50" i="43"/>
  <c r="V50" i="43"/>
  <c r="Y50" i="43"/>
  <c r="AB50" i="43"/>
  <c r="AE50" i="43"/>
  <c r="AF50" i="43"/>
  <c r="H52" i="43"/>
  <c r="H53" i="43"/>
  <c r="H54" i="43"/>
  <c r="H55" i="43"/>
  <c r="H56" i="43"/>
  <c r="H57" i="43"/>
  <c r="I58" i="43"/>
  <c r="J58" i="43"/>
  <c r="M58" i="43"/>
  <c r="P58" i="43"/>
  <c r="S58" i="43"/>
  <c r="V58" i="43"/>
  <c r="Y58" i="43"/>
  <c r="AB58" i="43"/>
  <c r="AE58" i="43"/>
  <c r="AF58" i="43"/>
  <c r="H60" i="43"/>
  <c r="H61" i="43"/>
  <c r="H62" i="43"/>
  <c r="H63" i="43"/>
  <c r="H64" i="43"/>
  <c r="H65" i="43"/>
  <c r="H66" i="43"/>
  <c r="H67" i="43"/>
  <c r="H68" i="43"/>
  <c r="I69" i="43"/>
  <c r="J69" i="43"/>
  <c r="M69" i="43"/>
  <c r="P69" i="43"/>
  <c r="S69" i="43"/>
  <c r="V69" i="43"/>
  <c r="Y69" i="43"/>
  <c r="AB69" i="43"/>
  <c r="AE69" i="43"/>
  <c r="AF69" i="43"/>
  <c r="H71" i="43"/>
  <c r="H72" i="43"/>
  <c r="H73" i="43"/>
  <c r="H74" i="43"/>
  <c r="H75" i="43"/>
  <c r="H76" i="43"/>
  <c r="H77" i="43"/>
  <c r="H78" i="43"/>
  <c r="H79" i="43"/>
  <c r="H80" i="43"/>
  <c r="I81" i="43"/>
  <c r="J81" i="43"/>
  <c r="M81" i="43"/>
  <c r="P81" i="43"/>
  <c r="S81" i="43"/>
  <c r="V81" i="43"/>
  <c r="Y81" i="43"/>
  <c r="AB81" i="43"/>
  <c r="AE81" i="43"/>
  <c r="AF81" i="43"/>
  <c r="H83" i="43"/>
  <c r="H84" i="43"/>
  <c r="H85" i="43"/>
  <c r="H86" i="43"/>
  <c r="H87" i="43"/>
  <c r="I88" i="43"/>
  <c r="J88" i="43"/>
  <c r="M88" i="43"/>
  <c r="P88" i="43"/>
  <c r="S88" i="43"/>
  <c r="V88" i="43"/>
  <c r="Y88" i="43"/>
  <c r="AB88" i="43"/>
  <c r="AE88" i="43"/>
  <c r="AF88" i="43"/>
  <c r="H90" i="43"/>
  <c r="H91" i="43"/>
  <c r="H92" i="43"/>
  <c r="H93" i="43"/>
  <c r="H94" i="43"/>
  <c r="I95" i="43"/>
  <c r="J95" i="43"/>
  <c r="M95" i="43"/>
  <c r="P95" i="43"/>
  <c r="S95" i="43"/>
  <c r="V95" i="43"/>
  <c r="Y95" i="43"/>
  <c r="AB95" i="43"/>
  <c r="AE95" i="43"/>
  <c r="AF95" i="43"/>
  <c r="H97" i="43"/>
  <c r="H98" i="43"/>
  <c r="H99" i="43"/>
  <c r="H100" i="43"/>
  <c r="H101" i="43"/>
  <c r="H102" i="43"/>
  <c r="H103" i="43"/>
  <c r="H104" i="43"/>
  <c r="I105" i="43"/>
  <c r="J105" i="43"/>
  <c r="M105" i="43"/>
  <c r="P105" i="43"/>
  <c r="S105" i="43"/>
  <c r="V105" i="43"/>
  <c r="Y105" i="43"/>
  <c r="AB105" i="43"/>
  <c r="AE105" i="43"/>
  <c r="AF105" i="43"/>
  <c r="L106" i="43"/>
  <c r="O106" i="43"/>
  <c r="R106" i="43"/>
  <c r="U106" i="43"/>
  <c r="X106" i="43"/>
  <c r="AA106" i="43"/>
  <c r="AD106" i="43"/>
  <c r="H4" i="42"/>
  <c r="AE4" i="42"/>
  <c r="H5" i="42"/>
  <c r="AE5" i="42"/>
  <c r="H6" i="42"/>
  <c r="AE6" i="42"/>
  <c r="H7" i="42"/>
  <c r="AE7" i="42"/>
  <c r="H8" i="42"/>
  <c r="AE8" i="42"/>
  <c r="H9" i="42"/>
  <c r="AE9" i="42"/>
  <c r="H10" i="42"/>
  <c r="AE10" i="42"/>
  <c r="I11" i="42"/>
  <c r="J11" i="42"/>
  <c r="M11" i="42"/>
  <c r="P11" i="42"/>
  <c r="S11" i="42"/>
  <c r="V11" i="42"/>
  <c r="Y11" i="42"/>
  <c r="AB11" i="42"/>
  <c r="AF11" i="42"/>
  <c r="H13" i="42"/>
  <c r="H14" i="42"/>
  <c r="H16" i="42"/>
  <c r="H17" i="42"/>
  <c r="H18" i="42"/>
  <c r="H19" i="42"/>
  <c r="H20" i="42"/>
  <c r="I21" i="42"/>
  <c r="J21" i="42"/>
  <c r="M21" i="42"/>
  <c r="P21" i="42"/>
  <c r="S21" i="42"/>
  <c r="V21" i="42"/>
  <c r="Y21" i="42"/>
  <c r="AB21" i="42"/>
  <c r="AE21" i="42"/>
  <c r="AF21" i="42"/>
  <c r="H23" i="42"/>
  <c r="H24" i="42"/>
  <c r="H25" i="42"/>
  <c r="H26" i="42"/>
  <c r="H27" i="42"/>
  <c r="H28" i="42"/>
  <c r="H29" i="42"/>
  <c r="I30" i="42"/>
  <c r="J30" i="42"/>
  <c r="M30" i="42"/>
  <c r="P30" i="42"/>
  <c r="S30" i="42"/>
  <c r="V30" i="42"/>
  <c r="Y30" i="42"/>
  <c r="AB30" i="42"/>
  <c r="AE30" i="42"/>
  <c r="AF30" i="42"/>
  <c r="H32" i="42"/>
  <c r="H33" i="42"/>
  <c r="H34" i="42"/>
  <c r="H35" i="42"/>
  <c r="H36" i="42"/>
  <c r="H37" i="42"/>
  <c r="H38" i="42"/>
  <c r="H39" i="42"/>
  <c r="H40" i="42"/>
  <c r="H41" i="42"/>
  <c r="I42" i="42"/>
  <c r="J42" i="42"/>
  <c r="M42" i="42"/>
  <c r="P42" i="42"/>
  <c r="S42" i="42"/>
  <c r="V42" i="42"/>
  <c r="Y42" i="42"/>
  <c r="AB42" i="42"/>
  <c r="AE42" i="42"/>
  <c r="AF42" i="42"/>
  <c r="H44" i="42"/>
  <c r="H45" i="42"/>
  <c r="H46" i="42"/>
  <c r="H47" i="42"/>
  <c r="H48" i="42"/>
  <c r="H49" i="42"/>
  <c r="H58" i="42" s="1"/>
  <c r="I50" i="42"/>
  <c r="J50" i="42"/>
  <c r="M50" i="42"/>
  <c r="P50" i="42"/>
  <c r="S50" i="42"/>
  <c r="V50" i="42"/>
  <c r="Y50" i="42"/>
  <c r="AB50" i="42"/>
  <c r="AE50" i="42"/>
  <c r="AF50" i="42"/>
  <c r="H52" i="42"/>
  <c r="H53" i="42"/>
  <c r="H54" i="42"/>
  <c r="H55" i="42"/>
  <c r="H56" i="42"/>
  <c r="H57" i="42"/>
  <c r="I58" i="42"/>
  <c r="J58" i="42"/>
  <c r="M58" i="42"/>
  <c r="P58" i="42"/>
  <c r="S58" i="42"/>
  <c r="V58" i="42"/>
  <c r="Y58" i="42"/>
  <c r="AB58" i="42"/>
  <c r="AE58" i="42"/>
  <c r="AF58" i="42"/>
  <c r="H60" i="42"/>
  <c r="H61" i="42"/>
  <c r="H62" i="42"/>
  <c r="H63" i="42"/>
  <c r="H64" i="42"/>
  <c r="H65" i="42"/>
  <c r="H66" i="42"/>
  <c r="H67" i="42"/>
  <c r="H68" i="42"/>
  <c r="I69" i="42"/>
  <c r="J69" i="42"/>
  <c r="M69" i="42"/>
  <c r="P69" i="42"/>
  <c r="S69" i="42"/>
  <c r="V69" i="42"/>
  <c r="Y69" i="42"/>
  <c r="AB69" i="42"/>
  <c r="AE69" i="42"/>
  <c r="AF69" i="42"/>
  <c r="H71" i="42"/>
  <c r="H72" i="42"/>
  <c r="H73" i="42"/>
  <c r="H74" i="42"/>
  <c r="H75" i="42"/>
  <c r="H76" i="42"/>
  <c r="H77" i="42"/>
  <c r="H78" i="42"/>
  <c r="H79" i="42"/>
  <c r="H80" i="42"/>
  <c r="I81" i="42"/>
  <c r="J81" i="42"/>
  <c r="M81" i="42"/>
  <c r="P81" i="42"/>
  <c r="S81" i="42"/>
  <c r="V81" i="42"/>
  <c r="Y81" i="42"/>
  <c r="AB81" i="42"/>
  <c r="AE81" i="42"/>
  <c r="AF81" i="42"/>
  <c r="H83" i="42"/>
  <c r="H84" i="42"/>
  <c r="H85" i="42"/>
  <c r="H86" i="42"/>
  <c r="H87" i="42"/>
  <c r="I88" i="42"/>
  <c r="J88" i="42"/>
  <c r="M88" i="42"/>
  <c r="P88" i="42"/>
  <c r="S88" i="42"/>
  <c r="V88" i="42"/>
  <c r="Y88" i="42"/>
  <c r="AB88" i="42"/>
  <c r="AE88" i="42"/>
  <c r="AF88" i="42"/>
  <c r="H90" i="42"/>
  <c r="H91" i="42"/>
  <c r="H92" i="42"/>
  <c r="H93" i="42"/>
  <c r="H94" i="42"/>
  <c r="I95" i="42"/>
  <c r="J95" i="42"/>
  <c r="M95" i="42"/>
  <c r="P95" i="42"/>
  <c r="S95" i="42"/>
  <c r="V95" i="42"/>
  <c r="Y95" i="42"/>
  <c r="AB95" i="42"/>
  <c r="AE95" i="42"/>
  <c r="AF95" i="42"/>
  <c r="H97" i="42"/>
  <c r="H98" i="42"/>
  <c r="H99" i="42"/>
  <c r="H100" i="42"/>
  <c r="H101" i="42"/>
  <c r="H102" i="42"/>
  <c r="H103" i="42"/>
  <c r="H104" i="42"/>
  <c r="I105" i="42"/>
  <c r="J105" i="42"/>
  <c r="M105" i="42"/>
  <c r="P105" i="42"/>
  <c r="S105" i="42"/>
  <c r="V105" i="42"/>
  <c r="Y105" i="42"/>
  <c r="AB105" i="42"/>
  <c r="AE105" i="42"/>
  <c r="AF105" i="42"/>
  <c r="L106" i="42"/>
  <c r="O106" i="42"/>
  <c r="R106" i="42"/>
  <c r="U106" i="42"/>
  <c r="X106" i="42"/>
  <c r="AA106" i="42"/>
  <c r="AD106" i="42"/>
  <c r="H4" i="41"/>
  <c r="AE4" i="41"/>
  <c r="H5" i="41"/>
  <c r="AE5" i="41"/>
  <c r="H6" i="41"/>
  <c r="AE6" i="41"/>
  <c r="H7" i="41"/>
  <c r="AE7" i="41"/>
  <c r="H8" i="41"/>
  <c r="AE8" i="41"/>
  <c r="H9" i="41"/>
  <c r="AE9" i="41"/>
  <c r="H10" i="41"/>
  <c r="AE10" i="41"/>
  <c r="I11" i="41"/>
  <c r="J11" i="41"/>
  <c r="M11" i="41"/>
  <c r="P11" i="41"/>
  <c r="S11" i="41"/>
  <c r="V11" i="41"/>
  <c r="Y11" i="41"/>
  <c r="AB11" i="41"/>
  <c r="AF11" i="41"/>
  <c r="H13" i="41"/>
  <c r="H14" i="41"/>
  <c r="H16" i="41"/>
  <c r="H17" i="41"/>
  <c r="H18" i="41"/>
  <c r="H19" i="41"/>
  <c r="H20" i="41"/>
  <c r="I21" i="41"/>
  <c r="J21" i="41"/>
  <c r="M21" i="41"/>
  <c r="P21" i="41"/>
  <c r="S21" i="41"/>
  <c r="V21" i="41"/>
  <c r="Y21" i="41"/>
  <c r="AB21" i="41"/>
  <c r="AE21" i="41"/>
  <c r="AF21" i="41"/>
  <c r="H23" i="41"/>
  <c r="H24" i="41"/>
  <c r="H25" i="41"/>
  <c r="H26" i="41"/>
  <c r="H27" i="41"/>
  <c r="H28" i="41"/>
  <c r="H29" i="41"/>
  <c r="I30" i="41"/>
  <c r="J30" i="41"/>
  <c r="M30" i="41"/>
  <c r="P30" i="41"/>
  <c r="S30" i="41"/>
  <c r="V30" i="41"/>
  <c r="Y30" i="41"/>
  <c r="AB30" i="41"/>
  <c r="AE30" i="41"/>
  <c r="AF30" i="41"/>
  <c r="H32" i="41"/>
  <c r="H33" i="41"/>
  <c r="H34" i="41"/>
  <c r="H35" i="41"/>
  <c r="H36" i="41"/>
  <c r="H37" i="41"/>
  <c r="H38" i="41"/>
  <c r="H39" i="41"/>
  <c r="H40" i="41"/>
  <c r="H41" i="41"/>
  <c r="I42" i="41"/>
  <c r="J42" i="41"/>
  <c r="M42" i="41"/>
  <c r="P42" i="41"/>
  <c r="S42" i="41"/>
  <c r="V42" i="41"/>
  <c r="Y42" i="41"/>
  <c r="AB42" i="41"/>
  <c r="AE42" i="41"/>
  <c r="AF42" i="41"/>
  <c r="H44" i="41"/>
  <c r="H45" i="41"/>
  <c r="H46" i="41"/>
  <c r="H47" i="41"/>
  <c r="H48" i="41"/>
  <c r="H49" i="41"/>
  <c r="I50" i="41"/>
  <c r="J50" i="41"/>
  <c r="M50" i="41"/>
  <c r="P50" i="41"/>
  <c r="S50" i="41"/>
  <c r="V50" i="41"/>
  <c r="Y50" i="41"/>
  <c r="AB50" i="41"/>
  <c r="AE50" i="41"/>
  <c r="AF50" i="41"/>
  <c r="H52" i="41"/>
  <c r="H53" i="41"/>
  <c r="H54" i="41"/>
  <c r="H55" i="41"/>
  <c r="H56" i="41"/>
  <c r="H57" i="41"/>
  <c r="I58" i="41"/>
  <c r="J58" i="41"/>
  <c r="M58" i="41"/>
  <c r="P58" i="41"/>
  <c r="S58" i="41"/>
  <c r="V58" i="41"/>
  <c r="Y58" i="41"/>
  <c r="AB58" i="41"/>
  <c r="AE58" i="41"/>
  <c r="AF58" i="41"/>
  <c r="H60" i="41"/>
  <c r="H61" i="41"/>
  <c r="H62" i="41"/>
  <c r="H63" i="41"/>
  <c r="H64" i="41"/>
  <c r="H65" i="41"/>
  <c r="H66" i="41"/>
  <c r="H67" i="41"/>
  <c r="H68" i="41"/>
  <c r="I69" i="41"/>
  <c r="J69" i="41"/>
  <c r="M69" i="41"/>
  <c r="P69" i="41"/>
  <c r="S69" i="41"/>
  <c r="V69" i="41"/>
  <c r="Y69" i="41"/>
  <c r="AB69" i="41"/>
  <c r="AE69" i="41"/>
  <c r="AF69" i="41"/>
  <c r="H71" i="41"/>
  <c r="H72" i="41"/>
  <c r="H73" i="41"/>
  <c r="H74" i="41"/>
  <c r="H75" i="41"/>
  <c r="H76" i="41"/>
  <c r="H77" i="41"/>
  <c r="H78" i="41"/>
  <c r="H79" i="41"/>
  <c r="H80" i="41"/>
  <c r="I81" i="41"/>
  <c r="J81" i="41"/>
  <c r="M81" i="41"/>
  <c r="P81" i="41"/>
  <c r="S81" i="41"/>
  <c r="V81" i="41"/>
  <c r="Y81" i="41"/>
  <c r="AB81" i="41"/>
  <c r="AE81" i="41"/>
  <c r="AF81" i="41"/>
  <c r="H83" i="41"/>
  <c r="H84" i="41"/>
  <c r="H85" i="41"/>
  <c r="H86" i="41"/>
  <c r="H87" i="41"/>
  <c r="I88" i="41"/>
  <c r="J88" i="41"/>
  <c r="M88" i="41"/>
  <c r="P88" i="41"/>
  <c r="S88" i="41"/>
  <c r="V88" i="41"/>
  <c r="Y88" i="41"/>
  <c r="AB88" i="41"/>
  <c r="AE88" i="41"/>
  <c r="AF88" i="41"/>
  <c r="H90" i="41"/>
  <c r="H91" i="41"/>
  <c r="H92" i="41"/>
  <c r="H93" i="41"/>
  <c r="H94" i="41"/>
  <c r="I95" i="41"/>
  <c r="J95" i="41"/>
  <c r="M95" i="41"/>
  <c r="P95" i="41"/>
  <c r="S95" i="41"/>
  <c r="V95" i="41"/>
  <c r="Y95" i="41"/>
  <c r="AB95" i="41"/>
  <c r="AE95" i="41"/>
  <c r="AF95" i="41"/>
  <c r="H97" i="41"/>
  <c r="H98" i="41"/>
  <c r="H99" i="41"/>
  <c r="H100" i="41"/>
  <c r="H101" i="41"/>
  <c r="H102" i="41"/>
  <c r="H103" i="41"/>
  <c r="H104" i="41"/>
  <c r="I105" i="41"/>
  <c r="J105" i="41"/>
  <c r="M105" i="41"/>
  <c r="P105" i="41"/>
  <c r="S105" i="41"/>
  <c r="V105" i="41"/>
  <c r="Y105" i="41"/>
  <c r="AB105" i="41"/>
  <c r="AE105" i="41"/>
  <c r="AF105" i="41"/>
  <c r="L106" i="41"/>
  <c r="O106" i="41"/>
  <c r="R106" i="41"/>
  <c r="U106" i="41"/>
  <c r="X106" i="41"/>
  <c r="AA106" i="41"/>
  <c r="AD106" i="41"/>
  <c r="G3" i="19"/>
  <c r="I3" i="19"/>
  <c r="J3" i="19" s="1"/>
  <c r="C3" i="19"/>
  <c r="D3" i="19"/>
  <c r="E3" i="19"/>
  <c r="F3" i="19"/>
  <c r="H3" i="19"/>
  <c r="K3" i="19"/>
  <c r="G43" i="19"/>
  <c r="C4" i="19" s="1"/>
  <c r="A4" i="19" s="1"/>
  <c r="D4" i="19"/>
  <c r="E4" i="19"/>
  <c r="F4" i="19"/>
  <c r="G4" i="19"/>
  <c r="J4" i="19" s="1"/>
  <c r="H4" i="19"/>
  <c r="I4" i="19"/>
  <c r="K4" i="19"/>
  <c r="D5" i="19"/>
  <c r="G5" i="19"/>
  <c r="H5" i="19"/>
  <c r="I5" i="19"/>
  <c r="J5" i="19" s="1"/>
  <c r="K5" i="19"/>
  <c r="L5" i="19" s="1"/>
  <c r="G6" i="19"/>
  <c r="H6" i="19"/>
  <c r="I6" i="19"/>
  <c r="K6" i="19"/>
  <c r="D7" i="19"/>
  <c r="E7" i="19"/>
  <c r="F7" i="19"/>
  <c r="G7" i="19"/>
  <c r="L7" i="19" s="1"/>
  <c r="H7" i="19"/>
  <c r="I7" i="19"/>
  <c r="K7" i="19"/>
  <c r="D8" i="19"/>
  <c r="E8" i="19"/>
  <c r="F8" i="19"/>
  <c r="G8" i="19"/>
  <c r="L8" i="19" s="1"/>
  <c r="H8" i="19"/>
  <c r="I8" i="19"/>
  <c r="K8" i="19"/>
  <c r="D9" i="19"/>
  <c r="E9" i="19"/>
  <c r="G9" i="19"/>
  <c r="H9" i="19"/>
  <c r="I9" i="19"/>
  <c r="J9" i="19" s="1"/>
  <c r="K9" i="19"/>
  <c r="L9" i="19" s="1"/>
  <c r="E10" i="19"/>
  <c r="G10" i="19"/>
  <c r="H10" i="19"/>
  <c r="I10" i="19"/>
  <c r="K10" i="19"/>
  <c r="D11" i="19"/>
  <c r="E11" i="19"/>
  <c r="G11" i="19"/>
  <c r="J11" i="19" s="1"/>
  <c r="H11" i="19"/>
  <c r="I11" i="19"/>
  <c r="K11" i="19"/>
  <c r="D13" i="19"/>
  <c r="E13" i="19"/>
  <c r="F13" i="19"/>
  <c r="G13" i="19"/>
  <c r="L13" i="19" s="1"/>
  <c r="H13" i="19"/>
  <c r="I13" i="19"/>
  <c r="K13" i="19"/>
  <c r="D14" i="19"/>
  <c r="E14" i="19"/>
  <c r="F14" i="19"/>
  <c r="G14" i="19"/>
  <c r="H14" i="19"/>
  <c r="I14" i="19"/>
  <c r="K14" i="19"/>
  <c r="D15" i="19"/>
  <c r="E15" i="19"/>
  <c r="G15" i="19"/>
  <c r="H15" i="19"/>
  <c r="I15" i="19"/>
  <c r="K15" i="19"/>
  <c r="L15" i="19" s="1"/>
  <c r="D16" i="19"/>
  <c r="E16" i="19"/>
  <c r="F16" i="19"/>
  <c r="G16" i="19"/>
  <c r="H16" i="19"/>
  <c r="I16" i="19"/>
  <c r="K16" i="19"/>
  <c r="D18" i="19"/>
  <c r="E18" i="19"/>
  <c r="F18" i="19"/>
  <c r="G18" i="19"/>
  <c r="H18" i="19"/>
  <c r="I18" i="19"/>
  <c r="K18" i="19"/>
  <c r="D19" i="19"/>
  <c r="E19" i="19"/>
  <c r="F19" i="19"/>
  <c r="G19" i="19"/>
  <c r="H19" i="19"/>
  <c r="I19" i="19"/>
  <c r="K19" i="19"/>
  <c r="D20" i="19"/>
  <c r="E20" i="19"/>
  <c r="G20" i="19"/>
  <c r="L20" i="19" s="1"/>
  <c r="H20" i="19"/>
  <c r="I20" i="19"/>
  <c r="K20" i="19"/>
  <c r="D22" i="19"/>
  <c r="E22" i="19"/>
  <c r="F22" i="19"/>
  <c r="G22" i="19"/>
  <c r="H22" i="19"/>
  <c r="I22" i="19"/>
  <c r="J22" i="19" s="1"/>
  <c r="K22" i="19"/>
  <c r="D23" i="19"/>
  <c r="E23" i="19"/>
  <c r="F23" i="19"/>
  <c r="G23" i="19"/>
  <c r="H23" i="19"/>
  <c r="I23" i="19"/>
  <c r="J23" i="19" s="1"/>
  <c r="K23" i="19"/>
  <c r="D24" i="19"/>
  <c r="E24" i="19"/>
  <c r="G24" i="19"/>
  <c r="H24" i="19"/>
  <c r="I24" i="19"/>
  <c r="K24" i="19"/>
  <c r="D26" i="19"/>
  <c r="E26" i="19"/>
  <c r="F26" i="19"/>
  <c r="G26" i="19"/>
  <c r="H26" i="19"/>
  <c r="I26" i="19"/>
  <c r="K26" i="19"/>
  <c r="D27" i="19"/>
  <c r="E27" i="19"/>
  <c r="F27" i="19"/>
  <c r="G27" i="19"/>
  <c r="H27" i="19"/>
  <c r="I27" i="19"/>
  <c r="K27" i="19"/>
  <c r="D28" i="19"/>
  <c r="E28" i="19"/>
  <c r="G28" i="19"/>
  <c r="L28" i="19" s="1"/>
  <c r="H28" i="19"/>
  <c r="I28" i="19"/>
  <c r="K28" i="19"/>
  <c r="D29" i="19"/>
  <c r="E29" i="19"/>
  <c r="F29" i="19"/>
  <c r="G29" i="19"/>
  <c r="H29" i="19"/>
  <c r="I29" i="19"/>
  <c r="J29" i="19" s="1"/>
  <c r="K29" i="19"/>
  <c r="D31" i="19"/>
  <c r="E31" i="19"/>
  <c r="F31" i="19"/>
  <c r="G31" i="19"/>
  <c r="H31" i="19"/>
  <c r="I31" i="19"/>
  <c r="J31" i="19" s="1"/>
  <c r="K31" i="19"/>
  <c r="D32" i="19"/>
  <c r="E32" i="19"/>
  <c r="F32" i="19"/>
  <c r="G32" i="19"/>
  <c r="H32" i="19"/>
  <c r="I32" i="19"/>
  <c r="K32" i="19"/>
  <c r="L32" i="19" s="1"/>
  <c r="D33" i="19"/>
  <c r="E33" i="19"/>
  <c r="G33" i="19"/>
  <c r="H33" i="19"/>
  <c r="I33" i="19"/>
  <c r="K33" i="19"/>
  <c r="D35" i="19"/>
  <c r="E35" i="19"/>
  <c r="F35" i="19"/>
  <c r="G35" i="19"/>
  <c r="H35" i="19"/>
  <c r="I35" i="19"/>
  <c r="K35" i="19"/>
  <c r="D36" i="19"/>
  <c r="E36" i="19"/>
  <c r="F36" i="19"/>
  <c r="G36" i="19"/>
  <c r="J36" i="19" s="1"/>
  <c r="H36" i="19"/>
  <c r="I36" i="19"/>
  <c r="K36" i="19"/>
  <c r="D37" i="19"/>
  <c r="E37" i="19"/>
  <c r="G37" i="19"/>
  <c r="H37" i="19"/>
  <c r="I37" i="19"/>
  <c r="J37" i="19" s="1"/>
  <c r="K37" i="19"/>
  <c r="L37" i="19" s="1"/>
  <c r="F41" i="19"/>
  <c r="C44" i="19"/>
  <c r="D44" i="19"/>
  <c r="E44" i="19"/>
  <c r="F44" i="19"/>
  <c r="G44" i="19"/>
  <c r="G55" i="19" s="1"/>
  <c r="C45" i="19" s="1"/>
  <c r="A45" i="19" s="1"/>
  <c r="H44" i="19"/>
  <c r="I44" i="19"/>
  <c r="K44" i="19"/>
  <c r="D45" i="19"/>
  <c r="E45" i="19"/>
  <c r="F45" i="19"/>
  <c r="G45" i="19"/>
  <c r="H45" i="19"/>
  <c r="I45" i="19"/>
  <c r="J45" i="19" s="1"/>
  <c r="K45" i="19"/>
  <c r="L45" i="19" s="1"/>
  <c r="D46" i="19"/>
  <c r="E46" i="19"/>
  <c r="G46" i="19"/>
  <c r="H46" i="19"/>
  <c r="I46" i="19"/>
  <c r="K46" i="19"/>
  <c r="E47" i="19"/>
  <c r="G47" i="19"/>
  <c r="J47" i="19" s="1"/>
  <c r="H47" i="19"/>
  <c r="I47" i="19"/>
  <c r="K47" i="19"/>
  <c r="D49" i="19"/>
  <c r="E49" i="19"/>
  <c r="F49" i="19"/>
  <c r="G49" i="19"/>
  <c r="J49" i="19" s="1"/>
  <c r="H49" i="19"/>
  <c r="I49" i="19"/>
  <c r="K49" i="19"/>
  <c r="D50" i="19"/>
  <c r="E50" i="19"/>
  <c r="F50" i="19"/>
  <c r="G50" i="19"/>
  <c r="L50" i="19" s="1"/>
  <c r="H50" i="19"/>
  <c r="I50" i="19"/>
  <c r="K50" i="19"/>
  <c r="D51" i="19"/>
  <c r="E51" i="19"/>
  <c r="G51" i="19"/>
  <c r="H51" i="19"/>
  <c r="I51" i="19"/>
  <c r="K51" i="19"/>
  <c r="G52" i="19"/>
  <c r="J52" i="19" s="1"/>
  <c r="H52" i="19"/>
  <c r="I52" i="19"/>
  <c r="K52" i="19"/>
  <c r="F53" i="19"/>
  <c r="C56" i="19"/>
  <c r="D56" i="19"/>
  <c r="E56" i="19"/>
  <c r="F56" i="19"/>
  <c r="G56" i="19"/>
  <c r="H56" i="19"/>
  <c r="I56" i="19"/>
  <c r="K56" i="19"/>
  <c r="D57" i="19"/>
  <c r="E57" i="19"/>
  <c r="F57" i="19"/>
  <c r="G57" i="19"/>
  <c r="H57" i="19"/>
  <c r="I57" i="19"/>
  <c r="K57" i="19"/>
  <c r="D58" i="19"/>
  <c r="E58" i="19"/>
  <c r="G58" i="19"/>
  <c r="L58" i="19" s="1"/>
  <c r="H58" i="19"/>
  <c r="I58" i="19"/>
  <c r="K58" i="19"/>
  <c r="G59" i="19"/>
  <c r="H59" i="19"/>
  <c r="I59" i="19"/>
  <c r="K59" i="19"/>
  <c r="D60" i="19"/>
  <c r="E60" i="19"/>
  <c r="F60" i="19"/>
  <c r="G60" i="19"/>
  <c r="H60" i="19"/>
  <c r="I60" i="19"/>
  <c r="K60" i="19"/>
  <c r="D61" i="19"/>
  <c r="E61" i="19"/>
  <c r="F61" i="19"/>
  <c r="G61" i="19"/>
  <c r="J61" i="19" s="1"/>
  <c r="H61" i="19"/>
  <c r="I61" i="19"/>
  <c r="K61" i="19"/>
  <c r="E63" i="19"/>
  <c r="F63" i="19"/>
  <c r="G63" i="19"/>
  <c r="L63" i="19" s="1"/>
  <c r="H63" i="19"/>
  <c r="I63" i="19"/>
  <c r="K63" i="19"/>
  <c r="D64" i="19"/>
  <c r="E64" i="19"/>
  <c r="F64" i="19"/>
  <c r="G64" i="19"/>
  <c r="H64" i="19"/>
  <c r="I64" i="19"/>
  <c r="J64" i="19" s="1"/>
  <c r="K64" i="19"/>
  <c r="L64" i="19" s="1"/>
  <c r="D65" i="19"/>
  <c r="E65" i="19"/>
  <c r="G65" i="19"/>
  <c r="H65" i="19"/>
  <c r="I65" i="19"/>
  <c r="K65" i="19"/>
  <c r="G66" i="19"/>
  <c r="H66" i="19"/>
  <c r="I66" i="19"/>
  <c r="K66" i="19"/>
  <c r="G67" i="19"/>
  <c r="H67" i="19"/>
  <c r="I67" i="19"/>
  <c r="K67" i="19"/>
  <c r="L67" i="19" s="1"/>
  <c r="G68" i="19"/>
  <c r="L68" i="19" s="1"/>
  <c r="H68" i="19"/>
  <c r="I68" i="19"/>
  <c r="K68" i="19"/>
  <c r="G69" i="19"/>
  <c r="H69" i="19"/>
  <c r="I69" i="19"/>
  <c r="K69" i="19"/>
  <c r="L69" i="19" s="1"/>
  <c r="E71" i="19"/>
  <c r="F71" i="19"/>
  <c r="G71" i="19"/>
  <c r="H71" i="19"/>
  <c r="I71" i="19"/>
  <c r="K71" i="19"/>
  <c r="D72" i="19"/>
  <c r="E72" i="19"/>
  <c r="F72" i="19"/>
  <c r="G72" i="19"/>
  <c r="H72" i="19"/>
  <c r="I72" i="19"/>
  <c r="K72" i="19"/>
  <c r="D73" i="19"/>
  <c r="E73" i="19"/>
  <c r="G73" i="19"/>
  <c r="L73" i="19" s="1"/>
  <c r="H73" i="19"/>
  <c r="I73" i="19"/>
  <c r="K73" i="19"/>
  <c r="D74" i="19"/>
  <c r="E74" i="19"/>
  <c r="G74" i="19"/>
  <c r="H74" i="19"/>
  <c r="I74" i="19"/>
  <c r="K74" i="19"/>
  <c r="G75" i="19"/>
  <c r="H75" i="19"/>
  <c r="I75" i="19"/>
  <c r="K75" i="19"/>
  <c r="G76" i="19"/>
  <c r="H76" i="19"/>
  <c r="I76" i="19"/>
  <c r="J76" i="19" s="1"/>
  <c r="K76" i="19"/>
  <c r="C79" i="19"/>
  <c r="D79" i="19"/>
  <c r="E79" i="19"/>
  <c r="F79" i="19"/>
  <c r="G79" i="19"/>
  <c r="G95" i="19" s="1"/>
  <c r="C80" i="19" s="1"/>
  <c r="A80" i="19" s="1"/>
  <c r="H79" i="19"/>
  <c r="I79" i="19"/>
  <c r="J79" i="19" s="1"/>
  <c r="J95" i="19" s="1"/>
  <c r="C81" i="19" s="1"/>
  <c r="A81" i="19" s="1"/>
  <c r="K79" i="19"/>
  <c r="D80" i="19"/>
  <c r="E80" i="19"/>
  <c r="F80" i="19"/>
  <c r="G80" i="19"/>
  <c r="H80" i="19"/>
  <c r="I80" i="19"/>
  <c r="K80" i="19"/>
  <c r="L80" i="19" s="1"/>
  <c r="G81" i="19"/>
  <c r="H81" i="19"/>
  <c r="I81" i="19"/>
  <c r="K81" i="19"/>
  <c r="D82" i="19"/>
  <c r="E82" i="19"/>
  <c r="G82" i="19"/>
  <c r="H82" i="19"/>
  <c r="I82" i="19"/>
  <c r="J82" i="19" s="1"/>
  <c r="K82" i="19"/>
  <c r="L82" i="19" s="1"/>
  <c r="D83" i="19"/>
  <c r="E83" i="19"/>
  <c r="G83" i="19"/>
  <c r="H83" i="19"/>
  <c r="I83" i="19"/>
  <c r="K83" i="19"/>
  <c r="L83" i="19" s="1"/>
  <c r="D84" i="19"/>
  <c r="E84" i="19"/>
  <c r="G84" i="19"/>
  <c r="H84" i="19"/>
  <c r="I84" i="19"/>
  <c r="K84" i="19"/>
  <c r="E86" i="19"/>
  <c r="F86" i="19"/>
  <c r="G86" i="19"/>
  <c r="H86" i="19"/>
  <c r="I86" i="19"/>
  <c r="K86" i="19"/>
  <c r="G87" i="19"/>
  <c r="H87" i="19"/>
  <c r="I87" i="19"/>
  <c r="K87" i="19"/>
  <c r="G88" i="19"/>
  <c r="J88" i="19" s="1"/>
  <c r="H88" i="19"/>
  <c r="I88" i="19"/>
  <c r="K88" i="19"/>
  <c r="G89" i="19"/>
  <c r="H89" i="19"/>
  <c r="I89" i="19"/>
  <c r="K89" i="19"/>
  <c r="G90" i="19"/>
  <c r="J90" i="19" s="1"/>
  <c r="H90" i="19"/>
  <c r="I90" i="19"/>
  <c r="K90" i="19"/>
  <c r="G91" i="19"/>
  <c r="H91" i="19"/>
  <c r="I91" i="19"/>
  <c r="K91" i="19"/>
  <c r="L91" i="19" s="1"/>
  <c r="F93" i="19"/>
  <c r="C96" i="19"/>
  <c r="D96" i="19"/>
  <c r="E96" i="19"/>
  <c r="F96" i="19"/>
  <c r="G96" i="19"/>
  <c r="G117" i="19" s="1"/>
  <c r="C97" i="19" s="1"/>
  <c r="A97" i="19" s="1"/>
  <c r="H96" i="19"/>
  <c r="I96" i="19"/>
  <c r="K96" i="19"/>
  <c r="D97" i="19"/>
  <c r="E97" i="19"/>
  <c r="F97" i="19"/>
  <c r="G97" i="19"/>
  <c r="H97" i="19"/>
  <c r="I97" i="19"/>
  <c r="K97" i="19"/>
  <c r="L97" i="19" s="1"/>
  <c r="G98" i="19"/>
  <c r="H98" i="19"/>
  <c r="I98" i="19"/>
  <c r="K98" i="19"/>
  <c r="G99" i="19"/>
  <c r="H99" i="19"/>
  <c r="I99" i="19"/>
  <c r="J99" i="19" s="1"/>
  <c r="K99" i="19"/>
  <c r="L99" i="19" s="1"/>
  <c r="D100" i="19"/>
  <c r="E100" i="19"/>
  <c r="F100" i="19"/>
  <c r="G100" i="19"/>
  <c r="H100" i="19"/>
  <c r="I100" i="19"/>
  <c r="J100" i="19" s="1"/>
  <c r="K100" i="19"/>
  <c r="D101" i="19"/>
  <c r="E101" i="19"/>
  <c r="G101" i="19"/>
  <c r="H101" i="19"/>
  <c r="I101" i="19"/>
  <c r="K101" i="19"/>
  <c r="E103" i="19"/>
  <c r="F103" i="19"/>
  <c r="G103" i="19"/>
  <c r="J103" i="19" s="1"/>
  <c r="H103" i="19"/>
  <c r="I103" i="19"/>
  <c r="K103" i="19"/>
  <c r="G104" i="19"/>
  <c r="H104" i="19"/>
  <c r="I104" i="19"/>
  <c r="K104" i="19"/>
  <c r="G105" i="19"/>
  <c r="H105" i="19"/>
  <c r="I105" i="19"/>
  <c r="K105" i="19"/>
  <c r="G106" i="19"/>
  <c r="H106" i="19"/>
  <c r="I106" i="19"/>
  <c r="J106" i="19" s="1"/>
  <c r="K106" i="19"/>
  <c r="G107" i="19"/>
  <c r="H107" i="19"/>
  <c r="I107" i="19"/>
  <c r="K107" i="19"/>
  <c r="F108" i="19"/>
  <c r="G108" i="19"/>
  <c r="H108" i="19"/>
  <c r="I108" i="19"/>
  <c r="K108" i="19"/>
  <c r="E110" i="19"/>
  <c r="F110" i="19"/>
  <c r="G110" i="19"/>
  <c r="H110" i="19"/>
  <c r="I110" i="19"/>
  <c r="K110" i="19"/>
  <c r="L110" i="19" s="1"/>
  <c r="G111" i="19"/>
  <c r="L111" i="19" s="1"/>
  <c r="H111" i="19"/>
  <c r="I111" i="19"/>
  <c r="K111" i="19"/>
  <c r="G112" i="19"/>
  <c r="H112" i="19"/>
  <c r="I112" i="19"/>
  <c r="K112" i="19"/>
  <c r="L112" i="19" s="1"/>
  <c r="G113" i="19"/>
  <c r="J113" i="19" s="1"/>
  <c r="H113" i="19"/>
  <c r="I113" i="19"/>
  <c r="K113" i="19"/>
  <c r="G114" i="19"/>
  <c r="H114" i="19"/>
  <c r="I114" i="19"/>
  <c r="K114" i="19"/>
  <c r="L114" i="19" s="1"/>
  <c r="G115" i="19"/>
  <c r="J115" i="19" s="1"/>
  <c r="H115" i="19"/>
  <c r="I115" i="19"/>
  <c r="K115" i="19"/>
  <c r="C118" i="19"/>
  <c r="D118" i="19"/>
  <c r="E118" i="19"/>
  <c r="F118" i="19"/>
  <c r="G118" i="19"/>
  <c r="J118" i="19" s="1"/>
  <c r="J126" i="19" s="1"/>
  <c r="C120" i="19" s="1"/>
  <c r="A120" i="19" s="1"/>
  <c r="H118" i="19"/>
  <c r="I118" i="19"/>
  <c r="K118" i="19"/>
  <c r="D119" i="19"/>
  <c r="E119" i="19"/>
  <c r="F119" i="19"/>
  <c r="G119" i="19"/>
  <c r="H119" i="19"/>
  <c r="I119" i="19"/>
  <c r="K119" i="19"/>
  <c r="F124" i="19"/>
  <c r="C127" i="19"/>
  <c r="D127" i="19"/>
  <c r="E127" i="19"/>
  <c r="F127" i="19"/>
  <c r="G127" i="19"/>
  <c r="L127" i="19" s="1"/>
  <c r="L146" i="19" s="1"/>
  <c r="C130" i="19" s="1"/>
  <c r="A130" i="19" s="1"/>
  <c r="H127" i="19"/>
  <c r="I127" i="19"/>
  <c r="K127" i="19"/>
  <c r="D128" i="19"/>
  <c r="E128" i="19"/>
  <c r="F128" i="19"/>
  <c r="G128" i="19"/>
  <c r="J128" i="19" s="1"/>
  <c r="H128" i="19"/>
  <c r="I128" i="19"/>
  <c r="K128" i="19"/>
  <c r="D129" i="19"/>
  <c r="G129" i="19"/>
  <c r="H129" i="19"/>
  <c r="I129" i="19"/>
  <c r="J129" i="19" s="1"/>
  <c r="K129" i="19"/>
  <c r="D131" i="19"/>
  <c r="E131" i="19"/>
  <c r="F131" i="19"/>
  <c r="G131" i="19"/>
  <c r="H131" i="19"/>
  <c r="I131" i="19"/>
  <c r="K131" i="19"/>
  <c r="D132" i="19"/>
  <c r="E132" i="19"/>
  <c r="F132" i="19"/>
  <c r="G132" i="19"/>
  <c r="H132" i="19"/>
  <c r="I132" i="19"/>
  <c r="K132" i="19"/>
  <c r="D133" i="19"/>
  <c r="E133" i="19"/>
  <c r="G133" i="19"/>
  <c r="H133" i="19"/>
  <c r="I133" i="19"/>
  <c r="K133" i="19"/>
  <c r="D135" i="19"/>
  <c r="E135" i="19"/>
  <c r="F135" i="19"/>
  <c r="G135" i="19"/>
  <c r="J135" i="19" s="1"/>
  <c r="H135" i="19"/>
  <c r="I135" i="19"/>
  <c r="K135" i="19"/>
  <c r="D136" i="19"/>
  <c r="E136" i="19"/>
  <c r="F136" i="19"/>
  <c r="G136" i="19"/>
  <c r="J136" i="19" s="1"/>
  <c r="H136" i="19"/>
  <c r="I136" i="19"/>
  <c r="K136" i="19"/>
  <c r="D137" i="19"/>
  <c r="E137" i="19"/>
  <c r="G137" i="19"/>
  <c r="H137" i="19"/>
  <c r="I137" i="19"/>
  <c r="J137" i="19" s="1"/>
  <c r="K137" i="19"/>
  <c r="D138" i="19"/>
  <c r="E138" i="19"/>
  <c r="F138" i="19"/>
  <c r="G138" i="19"/>
  <c r="H138" i="19"/>
  <c r="I138" i="19"/>
  <c r="K138" i="19"/>
  <c r="L138" i="19" s="1"/>
  <c r="F144" i="19"/>
  <c r="C147" i="19"/>
  <c r="D147" i="19"/>
  <c r="E147" i="19"/>
  <c r="F147" i="19"/>
  <c r="G147" i="19"/>
  <c r="H147" i="19"/>
  <c r="I147" i="19"/>
  <c r="J147" i="19" s="1"/>
  <c r="J166" i="19" s="1"/>
  <c r="C149" i="19" s="1"/>
  <c r="A149" i="19" s="1"/>
  <c r="K147" i="19"/>
  <c r="D148" i="19"/>
  <c r="E148" i="19"/>
  <c r="F148" i="19"/>
  <c r="G148" i="19"/>
  <c r="H148" i="19"/>
  <c r="I148" i="19"/>
  <c r="K148" i="19"/>
  <c r="L148" i="19" s="1"/>
  <c r="D149" i="19"/>
  <c r="G149" i="19"/>
  <c r="H149" i="19"/>
  <c r="I149" i="19"/>
  <c r="K149" i="19"/>
  <c r="D151" i="19"/>
  <c r="E151" i="19"/>
  <c r="F151" i="19"/>
  <c r="G151" i="19"/>
  <c r="L151" i="19" s="1"/>
  <c r="H151" i="19"/>
  <c r="I151" i="19"/>
  <c r="K151" i="19"/>
  <c r="D152" i="19"/>
  <c r="E152" i="19"/>
  <c r="F152" i="19"/>
  <c r="G152" i="19"/>
  <c r="J152" i="19" s="1"/>
  <c r="H152" i="19"/>
  <c r="I152" i="19"/>
  <c r="K152" i="19"/>
  <c r="D153" i="19"/>
  <c r="E153" i="19"/>
  <c r="G153" i="19"/>
  <c r="H153" i="19"/>
  <c r="I153" i="19"/>
  <c r="J153" i="19" s="1"/>
  <c r="K153" i="19"/>
  <c r="D155" i="19"/>
  <c r="E155" i="19"/>
  <c r="F155" i="19"/>
  <c r="G155" i="19"/>
  <c r="H155" i="19"/>
  <c r="I155" i="19"/>
  <c r="K155" i="19"/>
  <c r="D156" i="19"/>
  <c r="E156" i="19"/>
  <c r="F156" i="19"/>
  <c r="G156" i="19"/>
  <c r="H156" i="19"/>
  <c r="I156" i="19"/>
  <c r="J156" i="19" s="1"/>
  <c r="K156" i="19"/>
  <c r="D157" i="19"/>
  <c r="E157" i="19"/>
  <c r="G157" i="19"/>
  <c r="H157" i="19"/>
  <c r="I157" i="19"/>
  <c r="K157" i="19"/>
  <c r="D158" i="19"/>
  <c r="E158" i="19"/>
  <c r="F158" i="19"/>
  <c r="G158" i="19"/>
  <c r="J158" i="19" s="1"/>
  <c r="H158" i="19"/>
  <c r="I158" i="19"/>
  <c r="K158" i="19"/>
  <c r="F164" i="19"/>
  <c r="C167" i="19"/>
  <c r="D2" i="31"/>
  <c r="D3" i="31" s="1"/>
  <c r="D4" i="31" s="1"/>
  <c r="D5" i="31" s="1"/>
  <c r="AJ5" i="31"/>
  <c r="AL5" i="31" s="1"/>
  <c r="AJ6" i="31"/>
  <c r="AK6" i="31" s="1"/>
  <c r="AJ7" i="31"/>
  <c r="AL7" i="31" s="1"/>
  <c r="K5" i="31"/>
  <c r="K6" i="31"/>
  <c r="K7" i="31"/>
  <c r="K8" i="31"/>
  <c r="AJ8" i="31"/>
  <c r="AK8" i="31" s="1"/>
  <c r="K9" i="31"/>
  <c r="AJ9" i="31"/>
  <c r="AK9" i="31" s="1"/>
  <c r="K10" i="31"/>
  <c r="AJ10" i="31"/>
  <c r="AK10" i="31" s="1"/>
  <c r="K11" i="31"/>
  <c r="AJ11" i="31"/>
  <c r="AK11" i="31" s="1"/>
  <c r="K12" i="31"/>
  <c r="AJ12" i="31"/>
  <c r="AK12" i="31" s="1"/>
  <c r="K13" i="31"/>
  <c r="AJ13" i="31"/>
  <c r="K14" i="31"/>
  <c r="AJ14" i="31"/>
  <c r="AL14" i="31" s="1"/>
  <c r="K15" i="31"/>
  <c r="AJ15" i="31"/>
  <c r="AK15" i="31" s="1"/>
  <c r="K16" i="31"/>
  <c r="AJ16" i="31"/>
  <c r="AK16" i="31" s="1"/>
  <c r="K17" i="31"/>
  <c r="AJ17" i="31"/>
  <c r="K18" i="31"/>
  <c r="AJ18" i="31"/>
  <c r="AL18" i="31"/>
  <c r="K19" i="31"/>
  <c r="AJ19" i="31"/>
  <c r="AK19" i="31" s="1"/>
  <c r="K20" i="31"/>
  <c r="AJ20" i="31"/>
  <c r="AK20" i="31" s="1"/>
  <c r="K21" i="31"/>
  <c r="AJ21" i="31"/>
  <c r="K22" i="31"/>
  <c r="AJ22" i="31"/>
  <c r="AL22" i="31" s="1"/>
  <c r="K23" i="31"/>
  <c r="AJ23" i="31"/>
  <c r="AK23" i="31" s="1"/>
  <c r="K24" i="31"/>
  <c r="AJ24" i="31"/>
  <c r="AK24" i="31" s="1"/>
  <c r="K25" i="31"/>
  <c r="AJ25" i="31"/>
  <c r="K26" i="31"/>
  <c r="AJ26" i="31"/>
  <c r="AL26" i="31" s="1"/>
  <c r="K27" i="31"/>
  <c r="AJ27" i="31"/>
  <c r="AK27" i="31" s="1"/>
  <c r="K28" i="31"/>
  <c r="AJ28" i="31"/>
  <c r="AK28" i="31" s="1"/>
  <c r="K29" i="31"/>
  <c r="AJ29" i="31"/>
  <c r="K30" i="31"/>
  <c r="AJ30" i="31"/>
  <c r="AL30" i="31" s="1"/>
  <c r="K31" i="31"/>
  <c r="AJ31" i="31"/>
  <c r="AL31" i="31" s="1"/>
  <c r="K32" i="31"/>
  <c r="AJ32" i="31"/>
  <c r="AK32" i="31" s="1"/>
  <c r="K33" i="31"/>
  <c r="AJ33" i="31"/>
  <c r="K34" i="31"/>
  <c r="AJ34" i="31"/>
  <c r="AK34" i="31"/>
  <c r="K35" i="31"/>
  <c r="AJ35" i="31"/>
  <c r="AL35" i="31" s="1"/>
  <c r="K36" i="31"/>
  <c r="AJ36" i="31"/>
  <c r="AK36" i="31" s="1"/>
  <c r="K37" i="31"/>
  <c r="AJ37" i="31"/>
  <c r="K38" i="31"/>
  <c r="AJ38" i="31"/>
  <c r="AL38" i="31" s="1"/>
  <c r="K39" i="31"/>
  <c r="AJ39" i="31"/>
  <c r="AK39" i="31" s="1"/>
  <c r="K40" i="31"/>
  <c r="AJ40" i="31"/>
  <c r="K41" i="31"/>
  <c r="AJ41" i="31"/>
  <c r="K42" i="31"/>
  <c r="AJ42" i="31"/>
  <c r="AL42" i="31" s="1"/>
  <c r="K43" i="31"/>
  <c r="AJ43" i="31"/>
  <c r="AK43" i="31" s="1"/>
  <c r="K44" i="31"/>
  <c r="AJ44" i="31"/>
  <c r="AK44" i="31" s="1"/>
  <c r="K45" i="31"/>
  <c r="AJ45" i="31"/>
  <c r="K46" i="31"/>
  <c r="AJ46" i="31"/>
  <c r="AL46" i="31" s="1"/>
  <c r="K47" i="31"/>
  <c r="AJ47" i="31"/>
  <c r="AK47" i="31" s="1"/>
  <c r="K48" i="31"/>
  <c r="AJ48" i="31"/>
  <c r="K49" i="31"/>
  <c r="AJ49" i="31"/>
  <c r="AK49" i="31" s="1"/>
  <c r="K50" i="31"/>
  <c r="AJ50" i="31"/>
  <c r="AK50" i="31" s="1"/>
  <c r="K51" i="31"/>
  <c r="AJ51" i="31"/>
  <c r="AK51" i="31" s="1"/>
  <c r="K52" i="31"/>
  <c r="AJ52" i="31"/>
  <c r="K53" i="31"/>
  <c r="AJ53" i="31"/>
  <c r="AK53" i="31" s="1"/>
  <c r="K54" i="31"/>
  <c r="AJ54" i="31"/>
  <c r="AK54" i="31" s="1"/>
  <c r="K55" i="31"/>
  <c r="AJ55" i="31"/>
  <c r="AK55" i="31" s="1"/>
  <c r="K56" i="31"/>
  <c r="AJ56" i="31"/>
  <c r="AL56" i="31" s="1"/>
  <c r="K57" i="31"/>
  <c r="AJ57" i="31"/>
  <c r="AL57" i="31" s="1"/>
  <c r="K58" i="31"/>
  <c r="AJ58" i="31"/>
  <c r="AK58" i="31" s="1"/>
  <c r="K59" i="31"/>
  <c r="AJ59" i="31"/>
  <c r="AK59" i="31" s="1"/>
  <c r="K60" i="31"/>
  <c r="AJ60" i="31"/>
  <c r="K61" i="31"/>
  <c r="AJ61" i="31"/>
  <c r="AK61" i="31" s="1"/>
  <c r="K62" i="31"/>
  <c r="AJ62" i="31"/>
  <c r="K63" i="31"/>
  <c r="AJ63" i="31"/>
  <c r="AK63" i="31" s="1"/>
  <c r="K64" i="31"/>
  <c r="AJ64" i="31"/>
  <c r="AL64" i="31" s="1"/>
  <c r="K65" i="31"/>
  <c r="AJ65" i="31"/>
  <c r="AK65" i="31" s="1"/>
  <c r="K66" i="31"/>
  <c r="AJ66" i="31"/>
  <c r="AL66" i="31" s="1"/>
  <c r="K67" i="31"/>
  <c r="AJ67" i="31"/>
  <c r="K68" i="31"/>
  <c r="AJ68" i="31"/>
  <c r="AL68" i="31" s="1"/>
  <c r="K69" i="31"/>
  <c r="AJ69" i="31"/>
  <c r="K70" i="31"/>
  <c r="AJ70" i="31"/>
  <c r="AL70" i="31" s="1"/>
  <c r="K71" i="31"/>
  <c r="AJ71" i="31"/>
  <c r="K72" i="31"/>
  <c r="AJ72" i="31"/>
  <c r="AK72" i="31" s="1"/>
  <c r="K73" i="31"/>
  <c r="AJ73" i="31"/>
  <c r="K74" i="31"/>
  <c r="AJ74" i="31"/>
  <c r="AK74" i="31" s="1"/>
  <c r="K75" i="31"/>
  <c r="AJ75" i="31"/>
  <c r="AK75" i="31" s="1"/>
  <c r="K76" i="31"/>
  <c r="AJ76" i="31"/>
  <c r="AK76" i="31" s="1"/>
  <c r="K77" i="31"/>
  <c r="AJ77" i="31"/>
  <c r="K78" i="31"/>
  <c r="AJ78" i="31"/>
  <c r="AK78" i="31" s="1"/>
  <c r="K79" i="31"/>
  <c r="AJ79" i="31"/>
  <c r="AK79" i="31" s="1"/>
  <c r="K80" i="31"/>
  <c r="AJ80" i="31"/>
  <c r="AK80" i="31" s="1"/>
  <c r="K81" i="31"/>
  <c r="AJ81" i="31"/>
  <c r="K82" i="31"/>
  <c r="AJ82" i="31"/>
  <c r="AL82" i="31" s="1"/>
  <c r="K83" i="31"/>
  <c r="AJ83" i="31"/>
  <c r="AL83" i="31" s="1"/>
  <c r="K84" i="31"/>
  <c r="AJ84" i="31"/>
  <c r="AK84" i="31" s="1"/>
  <c r="C187" i="19"/>
  <c r="D2" i="34"/>
  <c r="D3" i="34" s="1"/>
  <c r="D4" i="34" s="1"/>
  <c r="D5" i="34" s="1"/>
  <c r="AJ5" i="34"/>
  <c r="AL5" i="34" s="1"/>
  <c r="AJ6" i="34"/>
  <c r="AL6" i="34" s="1"/>
  <c r="AJ7" i="34"/>
  <c r="K5" i="34"/>
  <c r="K6" i="34"/>
  <c r="K7" i="34"/>
  <c r="K8" i="34"/>
  <c r="AJ8" i="34"/>
  <c r="AL8" i="34" s="1"/>
  <c r="K9" i="34"/>
  <c r="AJ9" i="34"/>
  <c r="AL9" i="34" s="1"/>
  <c r="K10" i="34"/>
  <c r="AJ10" i="34"/>
  <c r="K11" i="34"/>
  <c r="AJ11" i="34"/>
  <c r="K12" i="34"/>
  <c r="AJ12" i="34"/>
  <c r="AL12" i="34" s="1"/>
  <c r="K13" i="34"/>
  <c r="AJ13" i="34"/>
  <c r="AL13" i="34" s="1"/>
  <c r="K14" i="34"/>
  <c r="AJ14" i="34"/>
  <c r="AL14" i="34" s="1"/>
  <c r="K15" i="34"/>
  <c r="AJ15" i="34"/>
  <c r="K16" i="34"/>
  <c r="AJ16" i="34"/>
  <c r="AK16" i="34" s="1"/>
  <c r="K17" i="34"/>
  <c r="AJ17" i="34"/>
  <c r="K18" i="34"/>
  <c r="AJ18" i="34"/>
  <c r="AL18" i="34"/>
  <c r="K19" i="34"/>
  <c r="AJ19" i="34"/>
  <c r="AK19" i="34" s="1"/>
  <c r="K20" i="34"/>
  <c r="AJ20" i="34"/>
  <c r="AL20" i="34" s="1"/>
  <c r="K21" i="34"/>
  <c r="AJ21" i="34"/>
  <c r="AK21" i="34"/>
  <c r="K22" i="34"/>
  <c r="AJ22" i="34"/>
  <c r="AL22" i="34" s="1"/>
  <c r="K23" i="34"/>
  <c r="AJ23" i="34"/>
  <c r="AL23" i="34" s="1"/>
  <c r="K24" i="34"/>
  <c r="AJ24" i="34"/>
  <c r="AK24" i="34" s="1"/>
  <c r="K25" i="34"/>
  <c r="AJ25" i="34"/>
  <c r="AL25" i="34" s="1"/>
  <c r="K26" i="34"/>
  <c r="AJ26" i="34"/>
  <c r="AL26" i="34" s="1"/>
  <c r="K27" i="34"/>
  <c r="AJ27" i="34"/>
  <c r="AK27" i="34" s="1"/>
  <c r="K28" i="34"/>
  <c r="AJ28" i="34"/>
  <c r="AK28" i="34" s="1"/>
  <c r="K29" i="34"/>
  <c r="AJ29" i="34"/>
  <c r="AL29" i="34" s="1"/>
  <c r="K30" i="34"/>
  <c r="AJ30" i="34"/>
  <c r="AL30" i="34" s="1"/>
  <c r="K31" i="34"/>
  <c r="AJ31" i="34"/>
  <c r="AL31" i="34" s="1"/>
  <c r="K32" i="34"/>
  <c r="AJ32" i="34"/>
  <c r="K33" i="34"/>
  <c r="AJ33" i="34"/>
  <c r="AK33" i="34" s="1"/>
  <c r="K34" i="34"/>
  <c r="AJ34" i="34"/>
  <c r="AL34" i="34" s="1"/>
  <c r="K35" i="34"/>
  <c r="AJ35" i="34"/>
  <c r="K36" i="34"/>
  <c r="AJ36" i="34"/>
  <c r="AK36" i="34" s="1"/>
  <c r="K37" i="34"/>
  <c r="AJ37" i="34"/>
  <c r="AK37" i="34" s="1"/>
  <c r="K38" i="34"/>
  <c r="AJ38" i="34"/>
  <c r="AL38" i="34" s="1"/>
  <c r="K39" i="34"/>
  <c r="AJ39" i="34"/>
  <c r="K40" i="34"/>
  <c r="AJ40" i="34"/>
  <c r="K41" i="34"/>
  <c r="AJ41" i="34"/>
  <c r="AK41" i="34" s="1"/>
  <c r="K42" i="34"/>
  <c r="AJ42" i="34"/>
  <c r="AL42" i="34" s="1"/>
  <c r="K43" i="34"/>
  <c r="AJ43" i="34"/>
  <c r="K44" i="34"/>
  <c r="AJ44" i="34"/>
  <c r="AL44" i="34" s="1"/>
  <c r="K45" i="34"/>
  <c r="AJ45" i="34"/>
  <c r="AL45" i="34" s="1"/>
  <c r="K46" i="34"/>
  <c r="AJ46" i="34"/>
  <c r="K47" i="34"/>
  <c r="AJ47" i="34"/>
  <c r="K48" i="34"/>
  <c r="AJ48" i="34"/>
  <c r="AK48" i="34" s="1"/>
  <c r="K49" i="34"/>
  <c r="AJ49" i="34"/>
  <c r="AK49" i="34" s="1"/>
  <c r="K50" i="34"/>
  <c r="AJ50" i="34"/>
  <c r="AL50" i="34" s="1"/>
  <c r="K51" i="34"/>
  <c r="AJ51" i="34"/>
  <c r="K52" i="34"/>
  <c r="AJ52" i="34"/>
  <c r="AK52" i="34" s="1"/>
  <c r="K53" i="34"/>
  <c r="AJ53" i="34"/>
  <c r="AK53" i="34" s="1"/>
  <c r="K54" i="34"/>
  <c r="AJ54" i="34"/>
  <c r="AL54" i="34" s="1"/>
  <c r="K55" i="34"/>
  <c r="AJ55" i="34"/>
  <c r="K56" i="34"/>
  <c r="AJ56" i="34"/>
  <c r="AK56" i="34" s="1"/>
  <c r="K57" i="34"/>
  <c r="AJ57" i="34"/>
  <c r="AK57" i="34" s="1"/>
  <c r="K58" i="34"/>
  <c r="AJ58" i="34"/>
  <c r="AL58" i="34" s="1"/>
  <c r="K59" i="34"/>
  <c r="AJ59" i="34"/>
  <c r="K60" i="34"/>
  <c r="AJ60" i="34"/>
  <c r="AK60" i="34" s="1"/>
  <c r="K61" i="34"/>
  <c r="AJ61" i="34"/>
  <c r="AK61" i="34"/>
  <c r="K62" i="34"/>
  <c r="AJ62" i="34"/>
  <c r="AL62" i="34" s="1"/>
  <c r="K63" i="34"/>
  <c r="AJ63" i="34"/>
  <c r="AK63" i="34" s="1"/>
  <c r="K64" i="34"/>
  <c r="AJ64" i="34"/>
  <c r="AL64" i="34" s="1"/>
  <c r="K65" i="34"/>
  <c r="AJ65" i="34"/>
  <c r="AL65" i="34" s="1"/>
  <c r="K66" i="34"/>
  <c r="AJ66" i="34"/>
  <c r="AL66" i="34" s="1"/>
  <c r="K67" i="34"/>
  <c r="AJ67" i="34"/>
  <c r="AK67" i="34" s="1"/>
  <c r="K68" i="34"/>
  <c r="AJ68" i="34"/>
  <c r="AK68" i="34" s="1"/>
  <c r="K69" i="34"/>
  <c r="AJ69" i="34"/>
  <c r="K70" i="34"/>
  <c r="AJ70" i="34"/>
  <c r="AL70" i="34" s="1"/>
  <c r="K71" i="34"/>
  <c r="AJ71" i="34"/>
  <c r="AL71" i="34" s="1"/>
  <c r="K72" i="34"/>
  <c r="AJ72" i="34"/>
  <c r="K73" i="34"/>
  <c r="AJ73" i="34"/>
  <c r="AK73" i="34" s="1"/>
  <c r="K74" i="34"/>
  <c r="AJ74" i="34"/>
  <c r="AL74" i="34" s="1"/>
  <c r="K75" i="34"/>
  <c r="AJ75" i="34"/>
  <c r="K76" i="34"/>
  <c r="AJ76" i="34"/>
  <c r="K77" i="34"/>
  <c r="AJ77" i="34"/>
  <c r="AK77" i="34" s="1"/>
  <c r="K78" i="34"/>
  <c r="AJ78" i="34"/>
  <c r="AL78" i="34" s="1"/>
  <c r="K79" i="34"/>
  <c r="AJ79" i="34"/>
  <c r="AL79" i="34" s="1"/>
  <c r="K80" i="34"/>
  <c r="AJ80" i="34"/>
  <c r="K81" i="34"/>
  <c r="AJ81" i="34"/>
  <c r="AK81" i="34" s="1"/>
  <c r="K82" i="34"/>
  <c r="AJ82" i="34"/>
  <c r="AL82" i="34" s="1"/>
  <c r="K83" i="34"/>
  <c r="AJ83" i="34"/>
  <c r="AL83" i="34" s="1"/>
  <c r="K84" i="34"/>
  <c r="AJ84" i="34"/>
  <c r="AL84" i="34"/>
  <c r="M3" i="34"/>
  <c r="M106" i="34"/>
  <c r="L109" i="34" s="1"/>
  <c r="N3" i="34"/>
  <c r="N106" i="34" s="1"/>
  <c r="L110" i="34" s="1"/>
  <c r="O3" i="34"/>
  <c r="O106" i="34" s="1"/>
  <c r="L111" i="34" s="1"/>
  <c r="P3" i="34"/>
  <c r="P106" i="34" s="1"/>
  <c r="L112" i="34" s="1"/>
  <c r="Q3" i="34"/>
  <c r="Q106" i="34" s="1"/>
  <c r="L113" i="34" s="1"/>
  <c r="R3" i="34"/>
  <c r="R106" i="34" s="1"/>
  <c r="L114" i="34" s="1"/>
  <c r="S3" i="34"/>
  <c r="S106" i="34" s="1"/>
  <c r="L115" i="34" s="1"/>
  <c r="T3" i="34"/>
  <c r="T106" i="34" s="1"/>
  <c r="L116" i="34" s="1"/>
  <c r="U3" i="34"/>
  <c r="U106" i="34" s="1"/>
  <c r="L117" i="34" s="1"/>
  <c r="V3" i="34"/>
  <c r="V106" i="34" s="1"/>
  <c r="L118" i="34" s="1"/>
  <c r="W3" i="34"/>
  <c r="W106" i="34" s="1"/>
  <c r="L119" i="34" s="1"/>
  <c r="X3" i="34"/>
  <c r="X106" i="34" s="1"/>
  <c r="L120" i="34" s="1"/>
  <c r="Y3" i="34"/>
  <c r="Y106" i="34" s="1"/>
  <c r="L121" i="34" s="1"/>
  <c r="Z3" i="34"/>
  <c r="Z106" i="34" s="1"/>
  <c r="L122" i="34" s="1"/>
  <c r="AA3" i="34"/>
  <c r="AA106" i="34" s="1"/>
  <c r="L123" i="34" s="1"/>
  <c r="AB3" i="34"/>
  <c r="AB106" i="34" s="1"/>
  <c r="L124" i="34" s="1"/>
  <c r="AC3" i="34"/>
  <c r="AC106" i="34" s="1"/>
  <c r="L125" i="34" s="1"/>
  <c r="AD3" i="34"/>
  <c r="AD106" i="34" s="1"/>
  <c r="L126" i="34" s="1"/>
  <c r="AE3" i="34"/>
  <c r="AE106" i="34" s="1"/>
  <c r="L127" i="34" s="1"/>
  <c r="AF3" i="34"/>
  <c r="AF106" i="34" s="1"/>
  <c r="L128" i="34" s="1"/>
  <c r="AG3" i="34"/>
  <c r="AG106" i="34" s="1"/>
  <c r="L129" i="34" s="1"/>
  <c r="AH3" i="34"/>
  <c r="AH106" i="34" s="1"/>
  <c r="L130" i="34" s="1"/>
  <c r="AI3" i="34"/>
  <c r="AI106" i="34" s="1"/>
  <c r="L131" i="34" s="1"/>
  <c r="AK4" i="34"/>
  <c r="M85" i="34"/>
  <c r="M109" i="34" s="1"/>
  <c r="N85" i="34"/>
  <c r="M110" i="34"/>
  <c r="O85" i="34"/>
  <c r="M111" i="34" s="1"/>
  <c r="P85" i="34"/>
  <c r="M112" i="34" s="1"/>
  <c r="Q85" i="34"/>
  <c r="M113" i="34" s="1"/>
  <c r="R85" i="34"/>
  <c r="M114" i="34" s="1"/>
  <c r="S85" i="34"/>
  <c r="M115" i="34" s="1"/>
  <c r="T85" i="34"/>
  <c r="M116" i="34" s="1"/>
  <c r="U85" i="34"/>
  <c r="M117" i="34" s="1"/>
  <c r="V85" i="34"/>
  <c r="M118" i="34" s="1"/>
  <c r="W85" i="34"/>
  <c r="M119" i="34" s="1"/>
  <c r="X85" i="34"/>
  <c r="M120" i="34" s="1"/>
  <c r="Y85" i="34"/>
  <c r="M121" i="34" s="1"/>
  <c r="Z85" i="34"/>
  <c r="M122" i="34" s="1"/>
  <c r="AA85" i="34"/>
  <c r="M123" i="34" s="1"/>
  <c r="AB85" i="34"/>
  <c r="M124" i="34" s="1"/>
  <c r="AC85" i="34"/>
  <c r="M125" i="34" s="1"/>
  <c r="AD85" i="34"/>
  <c r="M126" i="34" s="1"/>
  <c r="AE85" i="34"/>
  <c r="M127" i="34" s="1"/>
  <c r="AF85" i="34"/>
  <c r="M128" i="34" s="1"/>
  <c r="AG85" i="34"/>
  <c r="M129" i="34" s="1"/>
  <c r="AH85" i="34"/>
  <c r="M130" i="34" s="1"/>
  <c r="AI85" i="34"/>
  <c r="M131" i="34" s="1"/>
  <c r="M86" i="34"/>
  <c r="N109" i="34" s="1"/>
  <c r="N86" i="34"/>
  <c r="N110" i="34" s="1"/>
  <c r="O86" i="34"/>
  <c r="N111" i="34" s="1"/>
  <c r="P86" i="34"/>
  <c r="N112" i="34" s="1"/>
  <c r="Q86" i="34"/>
  <c r="N113" i="34" s="1"/>
  <c r="R86" i="34"/>
  <c r="N114" i="34" s="1"/>
  <c r="S86" i="34"/>
  <c r="N115" i="34" s="1"/>
  <c r="T86" i="34"/>
  <c r="N116" i="34" s="1"/>
  <c r="U86" i="34"/>
  <c r="N117" i="34" s="1"/>
  <c r="V86" i="34"/>
  <c r="N118" i="34" s="1"/>
  <c r="W86" i="34"/>
  <c r="N119" i="34" s="1"/>
  <c r="X86" i="34"/>
  <c r="N120" i="34" s="1"/>
  <c r="Y86" i="34"/>
  <c r="N121" i="34" s="1"/>
  <c r="Z86" i="34"/>
  <c r="N122" i="34" s="1"/>
  <c r="AA86" i="34"/>
  <c r="N123" i="34" s="1"/>
  <c r="AB86" i="34"/>
  <c r="N124" i="34" s="1"/>
  <c r="AC86" i="34"/>
  <c r="N125" i="34" s="1"/>
  <c r="AD86" i="34"/>
  <c r="N126" i="34" s="1"/>
  <c r="AE86" i="34"/>
  <c r="N127" i="34" s="1"/>
  <c r="AF86" i="34"/>
  <c r="N128" i="34" s="1"/>
  <c r="AG86" i="34"/>
  <c r="N129" i="34" s="1"/>
  <c r="AH86" i="34"/>
  <c r="N130" i="34" s="1"/>
  <c r="AI86" i="34"/>
  <c r="N131" i="34" s="1"/>
  <c r="M87" i="34"/>
  <c r="O109" i="34" s="1"/>
  <c r="N87" i="34"/>
  <c r="O110" i="34" s="1"/>
  <c r="O87" i="34"/>
  <c r="O111" i="34" s="1"/>
  <c r="P87" i="34"/>
  <c r="O112" i="34" s="1"/>
  <c r="Q87" i="34"/>
  <c r="O113" i="34" s="1"/>
  <c r="R87" i="34"/>
  <c r="O114" i="34" s="1"/>
  <c r="S87" i="34"/>
  <c r="O115" i="34" s="1"/>
  <c r="T87" i="34"/>
  <c r="O116" i="34" s="1"/>
  <c r="U87" i="34"/>
  <c r="O117" i="34" s="1"/>
  <c r="V87" i="34"/>
  <c r="O118" i="34" s="1"/>
  <c r="W87" i="34"/>
  <c r="O119" i="34" s="1"/>
  <c r="X87" i="34"/>
  <c r="O120" i="34" s="1"/>
  <c r="Y87" i="34"/>
  <c r="O121" i="34" s="1"/>
  <c r="Z87" i="34"/>
  <c r="O122" i="34" s="1"/>
  <c r="AA87" i="34"/>
  <c r="O123" i="34" s="1"/>
  <c r="AB87" i="34"/>
  <c r="O124" i="34" s="1"/>
  <c r="AC87" i="34"/>
  <c r="O125" i="34" s="1"/>
  <c r="AD87" i="34"/>
  <c r="O126" i="34" s="1"/>
  <c r="AE87" i="34"/>
  <c r="O127" i="34" s="1"/>
  <c r="AF87" i="34"/>
  <c r="O128" i="34" s="1"/>
  <c r="AG87" i="34"/>
  <c r="O129" i="34" s="1"/>
  <c r="AH87" i="34"/>
  <c r="O130" i="34" s="1"/>
  <c r="AI87" i="34"/>
  <c r="O131" i="34" s="1"/>
  <c r="K89" i="34"/>
  <c r="K90" i="34"/>
  <c r="K91" i="34"/>
  <c r="K92" i="34"/>
  <c r="K93" i="34"/>
  <c r="K94" i="34"/>
  <c r="K95" i="34"/>
  <c r="K96" i="34"/>
  <c r="K97" i="34"/>
  <c r="K98" i="34"/>
  <c r="K99" i="34"/>
  <c r="K100" i="34"/>
  <c r="M3" i="31"/>
  <c r="M106" i="31" s="1"/>
  <c r="L109" i="31" s="1"/>
  <c r="N3" i="31"/>
  <c r="N106" i="31" s="1"/>
  <c r="L110" i="31" s="1"/>
  <c r="O3" i="31"/>
  <c r="O106" i="31" s="1"/>
  <c r="L111" i="31" s="1"/>
  <c r="P3" i="31"/>
  <c r="P106" i="31" s="1"/>
  <c r="L112" i="31" s="1"/>
  <c r="Q3" i="31"/>
  <c r="Q106" i="31" s="1"/>
  <c r="L113" i="31" s="1"/>
  <c r="R3" i="31"/>
  <c r="R106" i="31" s="1"/>
  <c r="L114" i="31" s="1"/>
  <c r="S3" i="31"/>
  <c r="S106" i="31" s="1"/>
  <c r="L115" i="31" s="1"/>
  <c r="T3" i="31"/>
  <c r="T106" i="31" s="1"/>
  <c r="L116" i="31" s="1"/>
  <c r="U3" i="31"/>
  <c r="U106" i="31" s="1"/>
  <c r="L117" i="31" s="1"/>
  <c r="V3" i="31"/>
  <c r="V106" i="31" s="1"/>
  <c r="L118" i="31" s="1"/>
  <c r="W3" i="31"/>
  <c r="W106" i="31" s="1"/>
  <c r="L119" i="31" s="1"/>
  <c r="X3" i="31"/>
  <c r="X106" i="31" s="1"/>
  <c r="L120" i="31" s="1"/>
  <c r="Y3" i="31"/>
  <c r="Y106" i="31" s="1"/>
  <c r="L121" i="31" s="1"/>
  <c r="Z3" i="31"/>
  <c r="Z106" i="31" s="1"/>
  <c r="L122" i="31" s="1"/>
  <c r="AA3" i="31"/>
  <c r="AA106" i="31" s="1"/>
  <c r="L123" i="31" s="1"/>
  <c r="AB3" i="31"/>
  <c r="AB106" i="31" s="1"/>
  <c r="L124" i="31" s="1"/>
  <c r="AC3" i="31"/>
  <c r="AC106" i="31" s="1"/>
  <c r="L125" i="31" s="1"/>
  <c r="AD3" i="31"/>
  <c r="AD106" i="31" s="1"/>
  <c r="L126" i="31" s="1"/>
  <c r="AE3" i="31"/>
  <c r="AE106" i="31" s="1"/>
  <c r="L127" i="31" s="1"/>
  <c r="AF3" i="31"/>
  <c r="AF106" i="31" s="1"/>
  <c r="L128" i="31" s="1"/>
  <c r="AG3" i="31"/>
  <c r="AG106" i="31" s="1"/>
  <c r="L129" i="31" s="1"/>
  <c r="AH3" i="31"/>
  <c r="AH106" i="31" s="1"/>
  <c r="L130" i="31" s="1"/>
  <c r="AI3" i="31"/>
  <c r="AI106" i="31" s="1"/>
  <c r="L131" i="31" s="1"/>
  <c r="AK4" i="31"/>
  <c r="M85" i="31"/>
  <c r="M109" i="31" s="1"/>
  <c r="N85" i="31"/>
  <c r="M110" i="31" s="1"/>
  <c r="O85" i="31"/>
  <c r="M111" i="31" s="1"/>
  <c r="P85" i="31"/>
  <c r="Q85" i="31"/>
  <c r="M113" i="31" s="1"/>
  <c r="R85" i="31"/>
  <c r="M114" i="31" s="1"/>
  <c r="S85" i="31"/>
  <c r="M115" i="31"/>
  <c r="T85" i="31"/>
  <c r="M116" i="31" s="1"/>
  <c r="U85" i="31"/>
  <c r="M117" i="31" s="1"/>
  <c r="V85" i="31"/>
  <c r="M118" i="31" s="1"/>
  <c r="W85" i="31"/>
  <c r="M119" i="31" s="1"/>
  <c r="X85" i="31"/>
  <c r="M120" i="31" s="1"/>
  <c r="Y85" i="31"/>
  <c r="M121" i="31"/>
  <c r="Z85" i="31"/>
  <c r="M122" i="31" s="1"/>
  <c r="AA85" i="31"/>
  <c r="M123" i="31" s="1"/>
  <c r="AB85" i="31"/>
  <c r="M124" i="31" s="1"/>
  <c r="AC85" i="31"/>
  <c r="M125" i="31" s="1"/>
  <c r="AD85" i="31"/>
  <c r="M126" i="31" s="1"/>
  <c r="AE85" i="31"/>
  <c r="M127" i="31" s="1"/>
  <c r="AF85" i="31"/>
  <c r="M128" i="31" s="1"/>
  <c r="AG85" i="31"/>
  <c r="M129" i="31" s="1"/>
  <c r="AH85" i="31"/>
  <c r="M130" i="31" s="1"/>
  <c r="AI85" i="31"/>
  <c r="M131" i="31" s="1"/>
  <c r="M86" i="31"/>
  <c r="N109" i="31" s="1"/>
  <c r="N86" i="31"/>
  <c r="N110" i="31" s="1"/>
  <c r="O86" i="31"/>
  <c r="N111" i="31" s="1"/>
  <c r="P86" i="31"/>
  <c r="N112" i="31" s="1"/>
  <c r="Q86" i="31"/>
  <c r="R86" i="31"/>
  <c r="N114" i="31"/>
  <c r="S86" i="31"/>
  <c r="N115" i="31" s="1"/>
  <c r="T86" i="31"/>
  <c r="N116" i="31" s="1"/>
  <c r="U86" i="31"/>
  <c r="N117" i="31" s="1"/>
  <c r="V86" i="31"/>
  <c r="N118" i="31" s="1"/>
  <c r="W86" i="31"/>
  <c r="N119" i="31" s="1"/>
  <c r="X86" i="31"/>
  <c r="N120" i="31" s="1"/>
  <c r="Y86" i="31"/>
  <c r="N121" i="31" s="1"/>
  <c r="Z86" i="31"/>
  <c r="N122" i="31" s="1"/>
  <c r="AA86" i="31"/>
  <c r="N123" i="31" s="1"/>
  <c r="AB86" i="31"/>
  <c r="N124" i="31" s="1"/>
  <c r="AC86" i="31"/>
  <c r="N125" i="31" s="1"/>
  <c r="AD86" i="31"/>
  <c r="N126" i="31" s="1"/>
  <c r="AE86" i="31"/>
  <c r="N127" i="31" s="1"/>
  <c r="AF86" i="31"/>
  <c r="N128" i="31" s="1"/>
  <c r="AG86" i="31"/>
  <c r="N129" i="31" s="1"/>
  <c r="AH86" i="31"/>
  <c r="N130" i="31" s="1"/>
  <c r="AI86" i="31"/>
  <c r="N131" i="31" s="1"/>
  <c r="M87" i="31"/>
  <c r="O109" i="31" s="1"/>
  <c r="N87" i="31"/>
  <c r="O110" i="31" s="1"/>
  <c r="O87" i="31"/>
  <c r="O111" i="31" s="1"/>
  <c r="P87" i="31"/>
  <c r="O112" i="31" s="1"/>
  <c r="Q87" i="31"/>
  <c r="O113" i="31" s="1"/>
  <c r="R87" i="31"/>
  <c r="O114" i="31" s="1"/>
  <c r="S87" i="31"/>
  <c r="O115" i="31" s="1"/>
  <c r="T87" i="31"/>
  <c r="O116" i="31" s="1"/>
  <c r="U87" i="31"/>
  <c r="O117" i="31" s="1"/>
  <c r="V87" i="31"/>
  <c r="O118" i="31" s="1"/>
  <c r="W87" i="31"/>
  <c r="O119" i="31" s="1"/>
  <c r="X87" i="31"/>
  <c r="O120" i="31" s="1"/>
  <c r="Y87" i="31"/>
  <c r="O121" i="31" s="1"/>
  <c r="Z87" i="31"/>
  <c r="O122" i="31" s="1"/>
  <c r="AA87" i="31"/>
  <c r="O123" i="31" s="1"/>
  <c r="AB87" i="31"/>
  <c r="O124" i="31" s="1"/>
  <c r="AC87" i="31"/>
  <c r="O125" i="31" s="1"/>
  <c r="AD87" i="31"/>
  <c r="O126" i="31" s="1"/>
  <c r="AE87" i="31"/>
  <c r="O127" i="31" s="1"/>
  <c r="AF87" i="31"/>
  <c r="O128" i="31" s="1"/>
  <c r="AG87" i="31"/>
  <c r="O129" i="31" s="1"/>
  <c r="AH87" i="31"/>
  <c r="O130" i="31" s="1"/>
  <c r="AI87" i="31"/>
  <c r="O131" i="31" s="1"/>
  <c r="N113" i="31"/>
  <c r="M112" i="31"/>
  <c r="K89" i="31"/>
  <c r="K90" i="31"/>
  <c r="K91" i="31"/>
  <c r="K92" i="31"/>
  <c r="K93" i="31"/>
  <c r="K94" i="31"/>
  <c r="K95" i="31"/>
  <c r="K96" i="31"/>
  <c r="K97" i="31"/>
  <c r="K98" i="31"/>
  <c r="K99" i="31"/>
  <c r="K100" i="31"/>
  <c r="AK83" i="34"/>
  <c r="AK7" i="31"/>
  <c r="G207" i="19"/>
  <c r="AL41" i="34"/>
  <c r="L158" i="19"/>
  <c r="AK25" i="34"/>
  <c r="L59" i="19"/>
  <c r="AL33" i="34"/>
  <c r="AL34" i="31"/>
  <c r="L157" i="19"/>
  <c r="L60" i="19"/>
  <c r="AK66" i="31"/>
  <c r="L132" i="19"/>
  <c r="L29" i="19"/>
  <c r="L26" i="19"/>
  <c r="L10" i="19"/>
  <c r="L66" i="19"/>
  <c r="L46" i="19"/>
  <c r="J43" i="19"/>
  <c r="AK13" i="34"/>
  <c r="J148" i="19"/>
  <c r="J114" i="19"/>
  <c r="J56" i="19"/>
  <c r="J78" i="19" s="1"/>
  <c r="C58" i="19" s="1"/>
  <c r="A58" i="19" s="1"/>
  <c r="AL36" i="34"/>
  <c r="AK29" i="34"/>
  <c r="AL16" i="34"/>
  <c r="AK68" i="31"/>
  <c r="AL36" i="31"/>
  <c r="L33" i="19"/>
  <c r="AL57" i="34"/>
  <c r="AL52" i="34"/>
  <c r="J33" i="19"/>
  <c r="V106" i="41"/>
  <c r="AK65" i="34"/>
  <c r="AK58" i="34"/>
  <c r="AL69" i="34"/>
  <c r="AK69" i="34"/>
  <c r="AK52" i="31"/>
  <c r="AL52" i="31"/>
  <c r="AL67" i="31"/>
  <c r="AK67" i="31"/>
  <c r="AK76" i="34"/>
  <c r="AL76" i="34"/>
  <c r="AK82" i="31"/>
  <c r="AK84" i="34"/>
  <c r="L133" i="19"/>
  <c r="L98" i="19"/>
  <c r="L56" i="19"/>
  <c r="L78" i="19" s="1"/>
  <c r="C59" i="19" s="1"/>
  <c r="A59" i="19" s="1"/>
  <c r="L4" i="19"/>
  <c r="L3" i="19"/>
  <c r="L43" i="19" s="1"/>
  <c r="C6" i="19" s="1"/>
  <c r="A6" i="19" s="1"/>
  <c r="AL73" i="34"/>
  <c r="AK44" i="34"/>
  <c r="AL37" i="34"/>
  <c r="J97" i="19"/>
  <c r="J81" i="19"/>
  <c r="L71" i="19"/>
  <c r="J46" i="19"/>
  <c r="L18" i="19"/>
  <c r="J84" i="19"/>
  <c r="J83" i="19"/>
  <c r="J65" i="19"/>
  <c r="J60" i="19"/>
  <c r="J59" i="19"/>
  <c r="AL80" i="34"/>
  <c r="AK80" i="34"/>
  <c r="AK71" i="31"/>
  <c r="AL71" i="31"/>
  <c r="AB106" i="42"/>
  <c r="P106" i="43"/>
  <c r="AL46" i="34"/>
  <c r="AK46" i="34"/>
  <c r="L156" i="19"/>
  <c r="AK40" i="34"/>
  <c r="AL40" i="34"/>
  <c r="AK62" i="31"/>
  <c r="AL62" i="31"/>
  <c r="AK32" i="34"/>
  <c r="AL32" i="34"/>
  <c r="AK72" i="34"/>
  <c r="AL72" i="34"/>
  <c r="AK20" i="34"/>
  <c r="AK48" i="31"/>
  <c r="AL48" i="31"/>
  <c r="AK26" i="34"/>
  <c r="J69" i="19"/>
  <c r="J24" i="19"/>
  <c r="J10" i="19"/>
  <c r="H88" i="42"/>
  <c r="AL77" i="34"/>
  <c r="AL61" i="34"/>
  <c r="AK45" i="34"/>
  <c r="AL6" i="31"/>
  <c r="J104" i="19"/>
  <c r="L96" i="19"/>
  <c r="L117" i="19" s="1"/>
  <c r="C99" i="19" s="1"/>
  <c r="A99" i="19" s="1"/>
  <c r="J87" i="19"/>
  <c r="J67" i="19"/>
  <c r="J32" i="19"/>
  <c r="J27" i="19"/>
  <c r="J26" i="19"/>
  <c r="J18" i="19"/>
  <c r="J106" i="43"/>
  <c r="J86" i="19"/>
  <c r="H95" i="41"/>
  <c r="AK34" i="34"/>
  <c r="AL80" i="31"/>
  <c r="AL78" i="31"/>
  <c r="AL58" i="31"/>
  <c r="AL54" i="31"/>
  <c r="AL44" i="31"/>
  <c r="AL32" i="31"/>
  <c r="AL19" i="31"/>
  <c r="AL16" i="31"/>
  <c r="AL15" i="31"/>
  <c r="AL10" i="31"/>
  <c r="AL8" i="31"/>
  <c r="J157" i="19"/>
  <c r="J132" i="19"/>
  <c r="J131" i="19"/>
  <c r="J110" i="19"/>
  <c r="J101" i="19"/>
  <c r="J98" i="19"/>
  <c r="J96" i="19"/>
  <c r="J117" i="19" s="1"/>
  <c r="C98" i="19" s="1"/>
  <c r="A98" i="19" s="1"/>
  <c r="J91" i="19"/>
  <c r="J71" i="19"/>
  <c r="H30" i="43"/>
  <c r="AL48" i="34"/>
  <c r="AL21" i="34"/>
  <c r="AL17" i="34"/>
  <c r="AL76" i="31"/>
  <c r="AL75" i="31"/>
  <c r="AK64" i="31"/>
  <c r="AL50" i="31"/>
  <c r="J149" i="19"/>
  <c r="G166" i="19"/>
  <c r="C148" i="19" s="1"/>
  <c r="A148" i="19" s="1"/>
  <c r="J138" i="19"/>
  <c r="J133" i="19"/>
  <c r="J112" i="19"/>
  <c r="H81" i="41"/>
  <c r="AK79" i="34"/>
  <c r="AL68" i="34"/>
  <c r="AK50" i="34"/>
  <c r="AL28" i="34"/>
  <c r="AL24" i="34"/>
  <c r="AK18" i="34"/>
  <c r="AK56" i="31"/>
  <c r="L84" i="19"/>
  <c r="L65" i="19"/>
  <c r="G78" i="19"/>
  <c r="C57" i="19" s="1"/>
  <c r="A57" i="19" s="1"/>
  <c r="J80" i="19"/>
  <c r="J66" i="19"/>
  <c r="J16" i="19"/>
  <c r="J15" i="19"/>
  <c r="J74" i="19"/>
  <c r="J68" i="19"/>
  <c r="H69" i="41"/>
  <c r="Y106" i="42"/>
  <c r="AF106" i="41"/>
  <c r="AL81" i="34"/>
  <c r="AK54" i="34"/>
  <c r="AK47" i="34"/>
  <c r="AL47" i="34"/>
  <c r="AK35" i="34"/>
  <c r="AL35" i="34"/>
  <c r="AK30" i="34"/>
  <c r="AK22" i="34"/>
  <c r="AL19" i="34"/>
  <c r="AK14" i="34"/>
  <c r="AK11" i="34"/>
  <c r="AL11" i="34"/>
  <c r="AK69" i="31"/>
  <c r="AL69" i="31"/>
  <c r="AL49" i="31"/>
  <c r="AK78" i="34"/>
  <c r="AK75" i="34"/>
  <c r="AL75" i="34"/>
  <c r="AK70" i="34"/>
  <c r="AK51" i="34"/>
  <c r="AL51" i="34"/>
  <c r="AK7" i="34"/>
  <c r="AL7" i="34"/>
  <c r="AK55" i="34"/>
  <c r="AL55" i="34"/>
  <c r="AK39" i="34"/>
  <c r="AL39" i="34"/>
  <c r="AK23" i="34"/>
  <c r="AK15" i="34"/>
  <c r="AL15" i="34"/>
  <c r="AK10" i="34"/>
  <c r="AL10" i="34"/>
  <c r="AK8" i="34"/>
  <c r="AK71" i="34"/>
  <c r="AK59" i="34"/>
  <c r="AL59" i="34"/>
  <c r="AK43" i="34"/>
  <c r="AL43" i="34"/>
  <c r="AK21" i="31"/>
  <c r="AL21" i="31"/>
  <c r="AK77" i="31"/>
  <c r="AL77" i="31"/>
  <c r="AK37" i="31"/>
  <c r="AL37" i="31"/>
  <c r="AK25" i="31"/>
  <c r="AL25" i="31"/>
  <c r="AL84" i="31"/>
  <c r="AK81" i="31"/>
  <c r="AL81" i="31"/>
  <c r="AK73" i="31"/>
  <c r="AL73" i="31"/>
  <c r="AK33" i="31"/>
  <c r="AL33" i="31"/>
  <c r="AK17" i="31"/>
  <c r="AL17" i="31"/>
  <c r="AK45" i="31"/>
  <c r="AL45" i="31"/>
  <c r="AK41" i="31"/>
  <c r="AL41" i="31"/>
  <c r="AK29" i="31"/>
  <c r="AL29" i="31"/>
  <c r="AK13" i="31"/>
  <c r="AL13" i="31"/>
  <c r="AK38" i="31"/>
  <c r="AK30" i="31"/>
  <c r="AK26" i="31"/>
  <c r="AK22" i="31"/>
  <c r="AK18" i="31"/>
  <c r="AK14" i="31"/>
  <c r="L128" i="19"/>
  <c r="L101" i="19"/>
  <c r="L100" i="19"/>
  <c r="L24" i="19"/>
  <c r="L23" i="19"/>
  <c r="L16" i="19"/>
  <c r="L207" i="19"/>
  <c r="AL55" i="31" l="1"/>
  <c r="L136" i="19"/>
  <c r="AK66" i="34"/>
  <c r="AK35" i="31"/>
  <c r="J63" i="19"/>
  <c r="AK70" i="31"/>
  <c r="AL47" i="31"/>
  <c r="AK6" i="34"/>
  <c r="G146" i="19"/>
  <c r="C128" i="19" s="1"/>
  <c r="A128" i="19" s="1"/>
  <c r="J119" i="19"/>
  <c r="L107" i="19"/>
  <c r="L105" i="19"/>
  <c r="L75" i="19"/>
  <c r="J73" i="19"/>
  <c r="L72" i="19"/>
  <c r="J58" i="19"/>
  <c r="J50" i="19"/>
  <c r="J44" i="19"/>
  <c r="J55" i="19" s="1"/>
  <c r="C46" i="19" s="1"/>
  <c r="A46" i="19" s="1"/>
  <c r="L35" i="19"/>
  <c r="J28" i="19"/>
  <c r="L27" i="19"/>
  <c r="L22" i="19"/>
  <c r="J20" i="19"/>
  <c r="L19" i="19"/>
  <c r="L14" i="19"/>
  <c r="J13" i="19"/>
  <c r="J8" i="19"/>
  <c r="L6" i="19"/>
  <c r="AB106" i="41"/>
  <c r="Y106" i="41"/>
  <c r="H42" i="41"/>
  <c r="J106" i="41"/>
  <c r="H30" i="41"/>
  <c r="H11" i="41"/>
  <c r="AF107" i="42"/>
  <c r="H95" i="42"/>
  <c r="AF106" i="42"/>
  <c r="J106" i="42"/>
  <c r="I106" i="42"/>
  <c r="AE11" i="42"/>
  <c r="V106" i="43"/>
  <c r="S106" i="43"/>
  <c r="H81" i="43"/>
  <c r="H50" i="43"/>
  <c r="AF106" i="43"/>
  <c r="H11" i="43"/>
  <c r="AL59" i="31"/>
  <c r="AL39" i="31"/>
  <c r="AK12" i="34"/>
  <c r="L153" i="19"/>
  <c r="L137" i="19"/>
  <c r="L129" i="19"/>
  <c r="L106" i="19"/>
  <c r="L104" i="19"/>
  <c r="L79" i="19"/>
  <c r="L95" i="19" s="1"/>
  <c r="C82" i="19" s="1"/>
  <c r="A82" i="19" s="1"/>
  <c r="L76" i="19"/>
  <c r="L74" i="19"/>
  <c r="L51" i="19"/>
  <c r="L31" i="19"/>
  <c r="J14" i="19"/>
  <c r="H105" i="41"/>
  <c r="H88" i="41"/>
  <c r="H58" i="41"/>
  <c r="I106" i="41"/>
  <c r="AE11" i="41"/>
  <c r="AE106" i="41" s="1"/>
  <c r="H105" i="42"/>
  <c r="H81" i="42"/>
  <c r="H42" i="42"/>
  <c r="S106" i="42"/>
  <c r="H11" i="42"/>
  <c r="H105" i="43"/>
  <c r="H95" i="43"/>
  <c r="H69" i="43"/>
  <c r="H58" i="43"/>
  <c r="M106" i="43"/>
  <c r="H42" i="43"/>
  <c r="Y106" i="43"/>
  <c r="H21" i="43"/>
  <c r="AE11" i="43"/>
  <c r="AE106" i="43" s="1"/>
  <c r="AK31" i="31"/>
  <c r="L44" i="19"/>
  <c r="L55" i="19" s="1"/>
  <c r="C47" i="19" s="1"/>
  <c r="A47" i="19" s="1"/>
  <c r="O132" i="31"/>
  <c r="J51" i="19"/>
  <c r="AL28" i="31"/>
  <c r="AL43" i="31"/>
  <c r="AL51" i="31"/>
  <c r="AK5" i="34"/>
  <c r="AL63" i="31"/>
  <c r="AL74" i="31"/>
  <c r="F187" i="19"/>
  <c r="D187" i="19"/>
  <c r="I187" i="19"/>
  <c r="J93" i="31"/>
  <c r="H50" i="42"/>
  <c r="L103" i="19"/>
  <c r="L152" i="19"/>
  <c r="AK42" i="31"/>
  <c r="AK57" i="31"/>
  <c r="AK31" i="34"/>
  <c r="J19" i="19"/>
  <c r="J75" i="19"/>
  <c r="J105" i="19"/>
  <c r="AL20" i="31"/>
  <c r="AK42" i="34"/>
  <c r="J7" i="19"/>
  <c r="L11" i="19"/>
  <c r="AK83" i="31"/>
  <c r="L47" i="19"/>
  <c r="AK5" i="31"/>
  <c r="AL60" i="34"/>
  <c r="L135" i="19"/>
  <c r="AK82" i="34"/>
  <c r="AK38" i="34"/>
  <c r="AL67" i="34"/>
  <c r="AF107" i="43"/>
  <c r="AJ85" i="31"/>
  <c r="H104" i="31" s="1"/>
  <c r="J151" i="19"/>
  <c r="AL23" i="31"/>
  <c r="AK74" i="34"/>
  <c r="L52" i="19"/>
  <c r="AL53" i="34"/>
  <c r="H50" i="41"/>
  <c r="L49" i="19"/>
  <c r="AL53" i="31"/>
  <c r="L61" i="19"/>
  <c r="AL61" i="31"/>
  <c r="J111" i="19"/>
  <c r="AL9" i="31"/>
  <c r="AL27" i="31"/>
  <c r="AL56" i="34"/>
  <c r="H89" i="31"/>
  <c r="N132" i="34"/>
  <c r="L131" i="19"/>
  <c r="AL27" i="34"/>
  <c r="AL79" i="31"/>
  <c r="L113" i="19"/>
  <c r="G126" i="19"/>
  <c r="C119" i="19" s="1"/>
  <c r="A119" i="19" s="1"/>
  <c r="AK9" i="34"/>
  <c r="J35" i="19"/>
  <c r="AL49" i="34"/>
  <c r="AL12" i="31"/>
  <c r="J72" i="19"/>
  <c r="AL72" i="31"/>
  <c r="L118" i="19"/>
  <c r="L126" i="19" s="1"/>
  <c r="C121" i="19" s="1"/>
  <c r="A121" i="19" s="1"/>
  <c r="L115" i="19"/>
  <c r="J107" i="19"/>
  <c r="L88" i="19"/>
  <c r="L81" i="19"/>
  <c r="AB106" i="43"/>
  <c r="J6" i="19"/>
  <c r="J127" i="19"/>
  <c r="J146" i="19" s="1"/>
  <c r="C129" i="19" s="1"/>
  <c r="A129" i="19" s="1"/>
  <c r="AK46" i="31"/>
  <c r="L36" i="19"/>
  <c r="AL63" i="34"/>
  <c r="H167" i="19"/>
  <c r="G167" i="19"/>
  <c r="D167" i="19"/>
  <c r="E167" i="19"/>
  <c r="F167" i="19"/>
  <c r="I167" i="19"/>
  <c r="K167" i="19"/>
  <c r="D6" i="31"/>
  <c r="H100" i="34"/>
  <c r="J92" i="34"/>
  <c r="J100" i="34"/>
  <c r="I90" i="34"/>
  <c r="I97" i="31"/>
  <c r="E187" i="19"/>
  <c r="D6" i="34"/>
  <c r="AK64" i="34"/>
  <c r="J108" i="19"/>
  <c r="L108" i="19"/>
  <c r="AE107" i="43"/>
  <c r="H96" i="34"/>
  <c r="K187" i="19"/>
  <c r="I89" i="31"/>
  <c r="AL24" i="31"/>
  <c r="H187" i="19"/>
  <c r="AK40" i="31"/>
  <c r="AL40" i="31"/>
  <c r="L155" i="19"/>
  <c r="J155" i="19"/>
  <c r="J57" i="19"/>
  <c r="L57" i="19"/>
  <c r="G188" i="19"/>
  <c r="O132" i="34"/>
  <c r="F188" i="19"/>
  <c r="AL65" i="31"/>
  <c r="I94" i="34"/>
  <c r="H92" i="34"/>
  <c r="H97" i="31"/>
  <c r="AK62" i="34"/>
  <c r="H188" i="19"/>
  <c r="I188" i="19"/>
  <c r="G187" i="19"/>
  <c r="I98" i="34"/>
  <c r="AL11" i="31"/>
  <c r="J89" i="31"/>
  <c r="M132" i="31"/>
  <c r="J96" i="34"/>
  <c r="S106" i="41"/>
  <c r="P106" i="41"/>
  <c r="AF107" i="41"/>
  <c r="P106" i="42"/>
  <c r="M106" i="42"/>
  <c r="H30" i="42"/>
  <c r="H88" i="43"/>
  <c r="H106" i="43" s="1"/>
  <c r="L149" i="19"/>
  <c r="L147" i="19"/>
  <c r="L166" i="19" s="1"/>
  <c r="C150" i="19" s="1"/>
  <c r="A150" i="19" s="1"/>
  <c r="L119" i="19"/>
  <c r="L90" i="19"/>
  <c r="L87" i="19"/>
  <c r="L86" i="19"/>
  <c r="AE107" i="42"/>
  <c r="AE106" i="42"/>
  <c r="H93" i="31"/>
  <c r="I90" i="31"/>
  <c r="I94" i="31"/>
  <c r="I98" i="31"/>
  <c r="J90" i="31"/>
  <c r="J94" i="31"/>
  <c r="J98" i="31"/>
  <c r="H90" i="31"/>
  <c r="H94" i="31"/>
  <c r="H98" i="31"/>
  <c r="I91" i="31"/>
  <c r="I95" i="31"/>
  <c r="I99" i="31"/>
  <c r="J91" i="31"/>
  <c r="J95" i="31"/>
  <c r="J99" i="31"/>
  <c r="H91" i="31"/>
  <c r="H95" i="31"/>
  <c r="H99" i="31"/>
  <c r="I92" i="31"/>
  <c r="I96" i="31"/>
  <c r="I100" i="31"/>
  <c r="J92" i="31"/>
  <c r="J96" i="31"/>
  <c r="J100" i="31"/>
  <c r="H92" i="31"/>
  <c r="H96" i="31"/>
  <c r="H100" i="31"/>
  <c r="J89" i="34"/>
  <c r="J93" i="34"/>
  <c r="J97" i="34"/>
  <c r="H89" i="34"/>
  <c r="H93" i="34"/>
  <c r="H97" i="34"/>
  <c r="I89" i="34"/>
  <c r="I97" i="34"/>
  <c r="I93" i="34"/>
  <c r="J90" i="34"/>
  <c r="J94" i="34"/>
  <c r="J98" i="34"/>
  <c r="H90" i="34"/>
  <c r="H94" i="34"/>
  <c r="H98" i="34"/>
  <c r="I100" i="34"/>
  <c r="I96" i="34"/>
  <c r="I92" i="34"/>
  <c r="J91" i="34"/>
  <c r="J95" i="34"/>
  <c r="J99" i="34"/>
  <c r="H91" i="34"/>
  <c r="H95" i="34"/>
  <c r="H99" i="34"/>
  <c r="I99" i="34"/>
  <c r="I95" i="34"/>
  <c r="I91" i="34"/>
  <c r="J97" i="31"/>
  <c r="I93" i="31"/>
  <c r="N132" i="31"/>
  <c r="C5" i="19"/>
  <c r="A5" i="19" s="1"/>
  <c r="J207" i="19"/>
  <c r="J1" i="19" s="1"/>
  <c r="I168" i="19"/>
  <c r="H21" i="41"/>
  <c r="H106" i="41" s="1"/>
  <c r="M106" i="41"/>
  <c r="H69" i="42"/>
  <c r="H21" i="42"/>
  <c r="V106" i="42"/>
  <c r="I106" i="43"/>
  <c r="M132" i="34"/>
  <c r="AK17" i="34"/>
  <c r="AJ85" i="34"/>
  <c r="AL60" i="31"/>
  <c r="AL85" i="31" s="1"/>
  <c r="AK60" i="31"/>
  <c r="L89" i="19"/>
  <c r="J89" i="19"/>
  <c r="M134" i="31" l="1"/>
  <c r="AE107" i="41"/>
  <c r="L167" i="19"/>
  <c r="AL85" i="34"/>
  <c r="M136" i="31"/>
  <c r="J167" i="19"/>
  <c r="AK85" i="34"/>
  <c r="N134" i="34" s="1"/>
  <c r="N136" i="34" s="1"/>
  <c r="AK85" i="31"/>
  <c r="E168" i="19"/>
  <c r="D7" i="31"/>
  <c r="D169" i="19" s="1"/>
  <c r="K169" i="19"/>
  <c r="I169" i="19"/>
  <c r="F168" i="19"/>
  <c r="J187" i="19"/>
  <c r="L187" i="19"/>
  <c r="K188" i="19"/>
  <c r="L188" i="19" s="1"/>
  <c r="D7" i="34"/>
  <c r="E188" i="19"/>
  <c r="D188" i="19"/>
  <c r="H168" i="19"/>
  <c r="D168" i="19"/>
  <c r="K168" i="19"/>
  <c r="J188" i="19"/>
  <c r="M138" i="31"/>
  <c r="G168" i="19"/>
  <c r="H169" i="19"/>
  <c r="J102" i="34"/>
  <c r="J102" i="31"/>
  <c r="H102" i="34"/>
  <c r="H102" i="31"/>
  <c r="H103" i="31" s="1"/>
  <c r="I102" i="31"/>
  <c r="I102" i="34"/>
  <c r="J104" i="31"/>
  <c r="O134" i="31"/>
  <c r="N134" i="31"/>
  <c r="N136" i="31" s="1"/>
  <c r="I104" i="31"/>
  <c r="M134" i="34"/>
  <c r="H104" i="34"/>
  <c r="O134" i="34"/>
  <c r="J104" i="34"/>
  <c r="H106" i="42"/>
  <c r="I104" i="34" l="1"/>
  <c r="I103" i="34" s="1"/>
  <c r="L168" i="19"/>
  <c r="I103" i="31"/>
  <c r="J103" i="34"/>
  <c r="J103" i="31"/>
  <c r="D8" i="34"/>
  <c r="I189" i="19"/>
  <c r="K189" i="19"/>
  <c r="H189" i="19"/>
  <c r="G189" i="19"/>
  <c r="D189" i="19"/>
  <c r="J168" i="19"/>
  <c r="D8" i="31"/>
  <c r="G169" i="19"/>
  <c r="H103" i="34"/>
  <c r="O138" i="34"/>
  <c r="O136" i="34"/>
  <c r="M138" i="34"/>
  <c r="M136" i="34"/>
  <c r="O138" i="31"/>
  <c r="O136" i="31"/>
  <c r="L189" i="19" l="1"/>
  <c r="J189" i="19"/>
  <c r="L169" i="19"/>
  <c r="J169" i="19"/>
  <c r="D9" i="31"/>
  <c r="D9" i="34"/>
  <c r="D10" i="34" l="1"/>
  <c r="D10" i="31"/>
  <c r="D11" i="34" l="1"/>
  <c r="D11" i="31"/>
  <c r="D12" i="34" l="1"/>
  <c r="D12" i="31"/>
  <c r="D13" i="31" l="1"/>
  <c r="D13" i="34"/>
  <c r="D14" i="31" l="1"/>
  <c r="D14" i="34"/>
  <c r="D15" i="31" l="1"/>
  <c r="I171" i="19"/>
  <c r="K171" i="19"/>
  <c r="D15" i="34"/>
  <c r="D16" i="31" l="1"/>
  <c r="D172" i="19"/>
  <c r="E172" i="19"/>
  <c r="H171" i="19"/>
  <c r="D171" i="19"/>
  <c r="I172" i="19"/>
  <c r="E171" i="19"/>
  <c r="G171" i="19"/>
  <c r="F171" i="19"/>
  <c r="D16" i="34"/>
  <c r="D192" i="19" s="1"/>
  <c r="E191" i="19"/>
  <c r="G191" i="19"/>
  <c r="I192" i="19"/>
  <c r="G192" i="19"/>
  <c r="F191" i="19"/>
  <c r="H191" i="19"/>
  <c r="K191" i="19"/>
  <c r="D191" i="19"/>
  <c r="K192" i="19" l="1"/>
  <c r="E192" i="19"/>
  <c r="L191" i="19"/>
  <c r="J171" i="19"/>
  <c r="L171" i="19"/>
  <c r="D17" i="34"/>
  <c r="D18" i="34" s="1"/>
  <c r="D19" i="34" s="1"/>
  <c r="D20" i="34" s="1"/>
  <c r="D21" i="34" s="1"/>
  <c r="D22" i="34" s="1"/>
  <c r="D23" i="34" s="1"/>
  <c r="D24" i="34" s="1"/>
  <c r="D25" i="34" s="1"/>
  <c r="D26" i="34" s="1"/>
  <c r="D27" i="34" s="1"/>
  <c r="D28" i="34" s="1"/>
  <c r="D29" i="34" s="1"/>
  <c r="D30" i="34" s="1"/>
  <c r="D31" i="34" s="1"/>
  <c r="D32" i="34" s="1"/>
  <c r="D33" i="34" s="1"/>
  <c r="D34" i="34" s="1"/>
  <c r="D35" i="34" s="1"/>
  <c r="D36" i="34" s="1"/>
  <c r="D37" i="34" s="1"/>
  <c r="D38" i="34" s="1"/>
  <c r="D39" i="34" s="1"/>
  <c r="D40" i="34" s="1"/>
  <c r="D41" i="34" s="1"/>
  <c r="D42" i="34" s="1"/>
  <c r="D43" i="34" s="1"/>
  <c r="D44" i="34" s="1"/>
  <c r="D45" i="34" s="1"/>
  <c r="D46" i="34" s="1"/>
  <c r="D47" i="34" s="1"/>
  <c r="D48" i="34" s="1"/>
  <c r="D49" i="34" s="1"/>
  <c r="D50" i="34" s="1"/>
  <c r="D51" i="34" s="1"/>
  <c r="D52" i="34" s="1"/>
  <c r="D53" i="34" s="1"/>
  <c r="D54" i="34" s="1"/>
  <c r="D55" i="34" s="1"/>
  <c r="D56" i="34" s="1"/>
  <c r="D57" i="34" s="1"/>
  <c r="D58" i="34" s="1"/>
  <c r="D59" i="34" s="1"/>
  <c r="D60" i="34" s="1"/>
  <c r="D61" i="34" s="1"/>
  <c r="D62" i="34" s="1"/>
  <c r="D63" i="34" s="1"/>
  <c r="D64" i="34" s="1"/>
  <c r="D65" i="34" s="1"/>
  <c r="D66" i="34" s="1"/>
  <c r="D67" i="34" s="1"/>
  <c r="D68" i="34" s="1"/>
  <c r="D69" i="34" s="1"/>
  <c r="D70" i="34" s="1"/>
  <c r="D71" i="34" s="1"/>
  <c r="D72" i="34" s="1"/>
  <c r="D73" i="34" s="1"/>
  <c r="D74" i="34" s="1"/>
  <c r="D75" i="34" s="1"/>
  <c r="D76" i="34" s="1"/>
  <c r="D77" i="34" s="1"/>
  <c r="D78" i="34" s="1"/>
  <c r="D79" i="34" s="1"/>
  <c r="D80" i="34" s="1"/>
  <c r="D81" i="34" s="1"/>
  <c r="D82" i="34" s="1"/>
  <c r="D83" i="34" s="1"/>
  <c r="D84" i="34" s="1"/>
  <c r="J192" i="19"/>
  <c r="L192" i="19"/>
  <c r="D17" i="31"/>
  <c r="D18" i="31" s="1"/>
  <c r="D19" i="31" s="1"/>
  <c r="D20" i="31" s="1"/>
  <c r="D21" i="31" s="1"/>
  <c r="D22" i="31" s="1"/>
  <c r="D23" i="31" s="1"/>
  <c r="D24" i="31" s="1"/>
  <c r="D25" i="31" s="1"/>
  <c r="D26" i="31" s="1"/>
  <c r="D27" i="31" s="1"/>
  <c r="D28" i="31" s="1"/>
  <c r="D29" i="31" s="1"/>
  <c r="D30" i="31" s="1"/>
  <c r="D31" i="31" s="1"/>
  <c r="D32" i="31" s="1"/>
  <c r="D33" i="31" s="1"/>
  <c r="D34" i="31" s="1"/>
  <c r="D35" i="31" s="1"/>
  <c r="D36" i="31" s="1"/>
  <c r="D37" i="31" s="1"/>
  <c r="D38" i="31" s="1"/>
  <c r="D39" i="31" s="1"/>
  <c r="D40" i="31" s="1"/>
  <c r="D41" i="31" s="1"/>
  <c r="D42" i="31" s="1"/>
  <c r="D43" i="31" s="1"/>
  <c r="D44" i="31" s="1"/>
  <c r="D45" i="31" s="1"/>
  <c r="D46" i="31" s="1"/>
  <c r="D47" i="31" s="1"/>
  <c r="D48" i="31" s="1"/>
  <c r="D49" i="31" s="1"/>
  <c r="D50" i="31" s="1"/>
  <c r="D51" i="31" s="1"/>
  <c r="D52" i="31" s="1"/>
  <c r="D53" i="31" s="1"/>
  <c r="D54" i="31" s="1"/>
  <c r="D55" i="31" s="1"/>
  <c r="D56" i="31" s="1"/>
  <c r="D57" i="31" s="1"/>
  <c r="D58" i="31" s="1"/>
  <c r="D59" i="31" s="1"/>
  <c r="D60" i="31" s="1"/>
  <c r="D61" i="31" s="1"/>
  <c r="D62" i="31" s="1"/>
  <c r="D63" i="31" s="1"/>
  <c r="D64" i="31" s="1"/>
  <c r="D65" i="31" s="1"/>
  <c r="D66" i="31" s="1"/>
  <c r="D67" i="31" s="1"/>
  <c r="D68" i="31" s="1"/>
  <c r="D69" i="31" s="1"/>
  <c r="D70" i="31" s="1"/>
  <c r="D71" i="31" s="1"/>
  <c r="D72" i="31" s="1"/>
  <c r="D73" i="31" s="1"/>
  <c r="D74" i="31" s="1"/>
  <c r="D75" i="31" s="1"/>
  <c r="D76" i="31" s="1"/>
  <c r="D77" i="31" s="1"/>
  <c r="D78" i="31" s="1"/>
  <c r="D79" i="31" s="1"/>
  <c r="D80" i="31" s="1"/>
  <c r="D81" i="31" s="1"/>
  <c r="D82" i="31" s="1"/>
  <c r="D83" i="31" s="1"/>
  <c r="D84" i="31" s="1"/>
  <c r="G195" i="19" l="1"/>
  <c r="E177" i="19"/>
  <c r="H172" i="19"/>
  <c r="E176" i="19"/>
  <c r="G172" i="19"/>
  <c r="F176" i="19"/>
  <c r="G176" i="19"/>
  <c r="F184" i="19"/>
  <c r="H175" i="19"/>
  <c r="G173" i="19"/>
  <c r="I177" i="19"/>
  <c r="H178" i="19"/>
  <c r="K176" i="19"/>
  <c r="D173" i="19"/>
  <c r="K172" i="19"/>
  <c r="D178" i="19"/>
  <c r="I175" i="19"/>
  <c r="I176" i="19"/>
  <c r="F172" i="19"/>
  <c r="H177" i="19"/>
  <c r="D175" i="19"/>
  <c r="F175" i="19"/>
  <c r="H173" i="19"/>
  <c r="G178" i="19"/>
  <c r="D177" i="19"/>
  <c r="G177" i="19"/>
  <c r="F178" i="19"/>
  <c r="K175" i="19"/>
  <c r="G175" i="19"/>
  <c r="K178" i="19"/>
  <c r="D176" i="19"/>
  <c r="E173" i="19"/>
  <c r="K173" i="19"/>
  <c r="I178" i="19"/>
  <c r="E175" i="19"/>
  <c r="E178" i="19"/>
  <c r="K177" i="19"/>
  <c r="H176" i="19"/>
  <c r="I173" i="19"/>
  <c r="I191" i="19"/>
  <c r="J191" i="19" s="1"/>
  <c r="F192" i="19"/>
  <c r="F204" i="19"/>
  <c r="K193" i="19"/>
  <c r="H192" i="19"/>
  <c r="H193" i="19"/>
  <c r="E196" i="19"/>
  <c r="I193" i="19"/>
  <c r="H197" i="19"/>
  <c r="K196" i="19"/>
  <c r="D198" i="19"/>
  <c r="D193" i="19"/>
  <c r="I198" i="19"/>
  <c r="H198" i="19"/>
  <c r="F198" i="19"/>
  <c r="I195" i="19"/>
  <c r="J195" i="19" s="1"/>
  <c r="E198" i="19"/>
  <c r="K198" i="19"/>
  <c r="G193" i="19"/>
  <c r="K197" i="19"/>
  <c r="H195" i="19"/>
  <c r="E195" i="19"/>
  <c r="G198" i="19"/>
  <c r="G196" i="19"/>
  <c r="H196" i="19"/>
  <c r="K195" i="19"/>
  <c r="L195" i="19" s="1"/>
  <c r="D197" i="19"/>
  <c r="I196" i="19"/>
  <c r="D195" i="19"/>
  <c r="D196" i="19"/>
  <c r="G197" i="19"/>
  <c r="F195" i="19"/>
  <c r="I197" i="19"/>
  <c r="E193" i="19"/>
  <c r="F196" i="19"/>
  <c r="E197" i="19"/>
  <c r="J196" i="19" l="1"/>
  <c r="L196" i="19"/>
  <c r="J178" i="19"/>
  <c r="L178" i="19"/>
  <c r="L197" i="19"/>
  <c r="J197" i="19"/>
  <c r="L193" i="19"/>
  <c r="J193" i="19"/>
  <c r="J206" i="19" s="1"/>
  <c r="C189" i="19" s="1"/>
  <c r="A189" i="19" s="1"/>
  <c r="G206" i="19"/>
  <c r="C188" i="19" s="1"/>
  <c r="A188" i="19" s="1"/>
  <c r="J176" i="19"/>
  <c r="L176" i="19"/>
  <c r="L177" i="19"/>
  <c r="J177" i="19"/>
  <c r="L173" i="19"/>
  <c r="J173" i="19"/>
  <c r="L198" i="19"/>
  <c r="J198" i="19"/>
  <c r="J175" i="19"/>
  <c r="L175" i="19"/>
  <c r="J172" i="19"/>
  <c r="L172" i="19"/>
  <c r="L186" i="19" s="1"/>
  <c r="C170" i="19" s="1"/>
  <c r="A170" i="19" s="1"/>
  <c r="G186" i="19"/>
  <c r="C168" i="19" s="1"/>
  <c r="A168" i="19" s="1"/>
  <c r="L206" i="19" l="1"/>
  <c r="C190" i="19" s="1"/>
  <c r="A190" i="19" s="1"/>
  <c r="J186" i="19"/>
  <c r="C169" i="19" s="1"/>
  <c r="A169" i="19" s="1"/>
</calcChain>
</file>

<file path=xl/sharedStrings.xml><?xml version="1.0" encoding="utf-8"?>
<sst xmlns="http://schemas.openxmlformats.org/spreadsheetml/2006/main" count="417" uniqueCount="136">
  <si>
    <t>Category:</t>
  </si>
  <si>
    <t xml:space="preserve">Total </t>
  </si>
  <si>
    <t>Style #</t>
  </si>
  <si>
    <t>Description</t>
  </si>
  <si>
    <t>Color</t>
  </si>
  <si>
    <t>Cost</t>
  </si>
  <si>
    <t>Retail</t>
  </si>
  <si>
    <t>OTB Month</t>
  </si>
  <si>
    <t>Units</t>
  </si>
  <si>
    <t>Units:</t>
  </si>
  <si>
    <t>MU</t>
  </si>
  <si>
    <t>Retail:</t>
  </si>
  <si>
    <t>Delivery Date</t>
  </si>
  <si>
    <t>December</t>
  </si>
  <si>
    <t>February</t>
  </si>
  <si>
    <t>January</t>
  </si>
  <si>
    <t>March</t>
  </si>
  <si>
    <t>April</t>
  </si>
  <si>
    <t>July</t>
  </si>
  <si>
    <t>August</t>
  </si>
  <si>
    <t>September</t>
  </si>
  <si>
    <t>October</t>
  </si>
  <si>
    <t>November</t>
  </si>
  <si>
    <t>June</t>
  </si>
  <si>
    <t>May</t>
  </si>
  <si>
    <t>Cancel Date</t>
  </si>
  <si>
    <t>Event</t>
  </si>
  <si>
    <t>CATEGORY</t>
  </si>
  <si>
    <t>STYLE #</t>
  </si>
  <si>
    <t>DESCRIPTION</t>
  </si>
  <si>
    <t>UNITS</t>
  </si>
  <si>
    <t>COLOR</t>
  </si>
  <si>
    <t xml:space="preserve">COST </t>
  </si>
  <si>
    <t>RETAIL</t>
  </si>
  <si>
    <t>EXTENDED RETAIL</t>
  </si>
  <si>
    <t xml:space="preserve">Subtotal Units: </t>
  </si>
  <si>
    <t xml:space="preserve">Subtotal Cost: </t>
  </si>
  <si>
    <t>ROW</t>
  </si>
  <si>
    <t>FROM END</t>
  </si>
  <si>
    <t xml:space="preserve">CHECK </t>
  </si>
  <si>
    <t>DIFF</t>
  </si>
  <si>
    <t>Subtotal Retail:</t>
  </si>
  <si>
    <t>Sheet1</t>
  </si>
  <si>
    <t>Sheet2</t>
  </si>
  <si>
    <t>TOTAL</t>
  </si>
  <si>
    <t>Sheet 5</t>
  </si>
  <si>
    <t>Sheet 6</t>
  </si>
  <si>
    <t>Sheet 3</t>
  </si>
  <si>
    <t>Reference #</t>
  </si>
  <si>
    <t>REF #</t>
  </si>
  <si>
    <t>Sheet4</t>
  </si>
  <si>
    <t>RELIEF COST</t>
  </si>
  <si>
    <t>Sheet10</t>
  </si>
  <si>
    <t>Sheet9</t>
  </si>
  <si>
    <t>Sheet8</t>
  </si>
  <si>
    <t>Sheet7</t>
  </si>
  <si>
    <t>Suggested Retail $</t>
  </si>
  <si>
    <t>Total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</si>
  <si>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</si>
  <si>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</si>
  <si>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</si>
  <si>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</si>
  <si>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</si>
  <si>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</si>
  <si>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</si>
  <si>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</si>
  <si>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</si>
  <si>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</si>
  <si>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</si>
  <si>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</si>
  <si>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</si>
  <si>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</si>
  <si>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</si>
  <si>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</si>
  <si>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</si>
  <si>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</si>
  <si>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</si>
  <si>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</si>
  <si>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</si>
  <si>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</si>
  <si>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</si>
  <si>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 xml:space="preserve"> Cost:</t>
  </si>
  <si>
    <t>EXTENDED COST</t>
  </si>
  <si>
    <t xml:space="preserve">PO# </t>
  </si>
  <si>
    <t>Color Code</t>
  </si>
  <si>
    <t>Label</t>
  </si>
  <si>
    <t>Start Ship/
Cancel Date</t>
  </si>
  <si>
    <t>dbl check total</t>
  </si>
  <si>
    <t>Grand Total 
Units</t>
  </si>
  <si>
    <t>Price 
Paid</t>
  </si>
  <si>
    <t>DATE</t>
  </si>
  <si>
    <t>Original QTY
Available To
Sell</t>
  </si>
  <si>
    <t xml:space="preserve">Price
Paid </t>
  </si>
  <si>
    <t>Total
Units 
Shipped</t>
  </si>
  <si>
    <t>Total $
Shipped</t>
  </si>
  <si>
    <t xml:space="preserve">Available
To Sell   </t>
  </si>
  <si>
    <t>Grand Totals</t>
  </si>
  <si>
    <t>ENTER SEASON/YEAR</t>
  </si>
  <si>
    <t>GRY</t>
  </si>
  <si>
    <t>GREY</t>
  </si>
  <si>
    <t>CHARCOAL</t>
  </si>
  <si>
    <t>CHA</t>
  </si>
  <si>
    <t>AT-ONCE</t>
  </si>
  <si>
    <t>L88888</t>
  </si>
  <si>
    <t>KEVIN</t>
  </si>
  <si>
    <t>JET BLACK</t>
  </si>
  <si>
    <t>M. GREEN</t>
  </si>
  <si>
    <t>CHILI RED</t>
  </si>
  <si>
    <t>BLACK</t>
  </si>
  <si>
    <t>NAVY</t>
  </si>
  <si>
    <t>WHITE</t>
  </si>
  <si>
    <t>JTB</t>
  </si>
  <si>
    <t>NVY</t>
  </si>
  <si>
    <t>WHT</t>
  </si>
  <si>
    <t>BLA</t>
  </si>
  <si>
    <t>XGX</t>
  </si>
  <si>
    <t>MNJ</t>
  </si>
  <si>
    <t>SHOES</t>
  </si>
  <si>
    <t>L88225</t>
  </si>
  <si>
    <t>BREEZY</t>
  </si>
  <si>
    <t>BLACK/WHITE</t>
  </si>
  <si>
    <t>M.GREEN</t>
  </si>
  <si>
    <t>NAVY/GREY</t>
  </si>
  <si>
    <t>B/W</t>
  </si>
  <si>
    <t>4MY</t>
  </si>
  <si>
    <t>SIZE</t>
  </si>
  <si>
    <t>QTY</t>
  </si>
  <si>
    <t>12 PIECES</t>
  </si>
  <si>
    <t xml:space="preserve">
INDIVIDUAL POLYBAG EGG-CRATE</t>
  </si>
  <si>
    <t>PACKAGING</t>
  </si>
  <si>
    <t>LAYER8 MEN'S SHOES- ATS</t>
  </si>
  <si>
    <t>Warehouse Code</t>
  </si>
  <si>
    <t>RDR</t>
  </si>
  <si>
    <t>RDM</t>
  </si>
  <si>
    <t>MDS</t>
  </si>
  <si>
    <t>JMR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</si>
</sst>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&quot;$&quot;#,##0"/>
    <numFmt numFmtId="168" formatCode="0.0%"/>
    <numFmt numFmtId="169" formatCode="mmmm\-yy"/>
    <numFmt numFmtId="170" formatCode="_(* #,##0_);_(* \(#,##0\);_(* &quot;-&quot;??_);_(@_)"/>
    <numFmt numFmtId="171" formatCode="_(&quot;$&quot;* #,##0_);_(&quot;$&quot;* \(#,##0\);_(&quot;$&quot;* &quot;-&quot;??_);_(@_)"/>
    <numFmt numFmtId="172" formatCode="mmmm"/>
    <numFmt numFmtId="173" formatCode="_(* #,##0.0_);_(* \(#,##0.0\);_(* &quot;-&quot;??_);_(@_)"/>
    <numFmt numFmtId="174" formatCode="0_);\(0\)"/>
    <numFmt numFmtId="175" formatCode="_(* #,##0.0_);_(* \(#,##0.0\);_(* &quot;-&quot;?_);_(@_)"/>
    <numFmt numFmtId="176" formatCode="m/d/yy;@"/>
  </numFmts>
  <fonts count="80" x14ac:knownFonts="1">
    <font>
      <sz val="10"/>
      <name val="Arial"/>
    </font>
    <font>
      <sz val="10"/>
      <name val="Arial"/>
      <family val="2"/>
    </font>
    <font>
      <sz val="12"/>
      <name val="Lucida Sans Unicode"/>
      <family val="2"/>
    </font>
    <font>
      <sz val="12"/>
      <color indexed="10"/>
      <name val="Lucida Sans Unicode"/>
      <family val="2"/>
    </font>
    <font>
      <sz val="10"/>
      <name val="Lucida Sans Unicode"/>
      <family val="2"/>
    </font>
    <font>
      <b/>
      <sz val="12"/>
      <color indexed="52"/>
      <name val="Lucida Sans Unicode"/>
      <family val="2"/>
    </font>
    <font>
      <sz val="12"/>
      <color indexed="21"/>
      <name val="Lucida Sans Unicode"/>
      <family val="2"/>
    </font>
    <font>
      <sz val="8"/>
      <name val="Lucida Sans Unicode"/>
      <family val="2"/>
    </font>
    <font>
      <sz val="8"/>
      <color indexed="23"/>
      <name val="Lucida Sans Unicode"/>
      <family val="2"/>
    </font>
    <font>
      <b/>
      <sz val="12"/>
      <color indexed="58"/>
      <name val="Lucida Sans Unicode"/>
      <family val="2"/>
    </font>
    <font>
      <b/>
      <sz val="12"/>
      <color indexed="10"/>
      <name val="Lucida Sans Unicode"/>
      <family val="2"/>
    </font>
    <font>
      <b/>
      <sz val="12"/>
      <color indexed="59"/>
      <name val="Lucida Sans Unicode"/>
      <family val="2"/>
    </font>
    <font>
      <sz val="12"/>
      <color indexed="59"/>
      <name val="Lucida Sans Unicode"/>
      <family val="2"/>
    </font>
    <font>
      <sz val="12"/>
      <color indexed="52"/>
      <name val="Lucida Sans Unicode"/>
      <family val="2"/>
    </font>
    <font>
      <sz val="10"/>
      <color indexed="23"/>
      <name val="Lucida Sans Unicode"/>
      <family val="2"/>
    </font>
    <font>
      <b/>
      <sz val="12"/>
      <color indexed="18"/>
      <name val="Lucida Sans Unicode"/>
      <family val="2"/>
    </font>
    <font>
      <b/>
      <sz val="10"/>
      <name val="Lucida Sans Unicode"/>
      <family val="2"/>
    </font>
    <font>
      <b/>
      <sz val="14"/>
      <color indexed="62"/>
      <name val="Lucida Sans Unicode"/>
      <family val="2"/>
    </font>
    <font>
      <sz val="12"/>
      <color indexed="62"/>
      <name val="Lucida Sans Unicode"/>
      <family val="2"/>
    </font>
    <font>
      <sz val="8"/>
      <color indexed="62"/>
      <name val="Lucida Sans Unicode"/>
      <family val="2"/>
    </font>
    <font>
      <b/>
      <sz val="12"/>
      <color indexed="62"/>
      <name val="Lucida Sans Unicode"/>
      <family val="2"/>
    </font>
    <font>
      <b/>
      <sz val="10"/>
      <color indexed="62"/>
      <name val="Lucida Sans Unicode"/>
      <family val="2"/>
    </font>
    <font>
      <sz val="10"/>
      <color indexed="62"/>
      <name val="Lucida Sans Unicode"/>
      <family val="2"/>
    </font>
    <font>
      <b/>
      <sz val="8"/>
      <color indexed="23"/>
      <name val="Lucida Sans Unicode"/>
      <family val="2"/>
    </font>
    <font>
      <sz val="12"/>
      <color indexed="56"/>
      <name val="Lucida Sans Unicode"/>
      <family val="2"/>
    </font>
    <font>
      <b/>
      <sz val="11"/>
      <color indexed="56"/>
      <name val="Lucida Sans Unicode"/>
      <family val="2"/>
    </font>
    <font>
      <b/>
      <sz val="8"/>
      <color indexed="56"/>
      <name val="Lucida Sans Unicode"/>
      <family val="2"/>
    </font>
    <font>
      <sz val="10"/>
      <color indexed="56"/>
      <name val="Lucida Sans Unicode"/>
      <family val="2"/>
    </font>
    <font>
      <b/>
      <sz val="12"/>
      <color indexed="56"/>
      <name val="Lucida Sans Unicode"/>
      <family val="2"/>
    </font>
    <font>
      <sz val="10"/>
      <color indexed="12"/>
      <name val="Lucida Sans Unicode"/>
      <family val="2"/>
    </font>
    <font>
      <b/>
      <sz val="10"/>
      <color indexed="12"/>
      <name val="Lucida Sans Unicode"/>
      <family val="2"/>
    </font>
    <font>
      <sz val="10"/>
      <color indexed="18"/>
      <name val="Lucida Sans Unicode"/>
      <family val="2"/>
    </font>
    <font>
      <sz val="12"/>
      <color indexed="18"/>
      <name val="Lucida Sans Unicode"/>
      <family val="2"/>
    </font>
    <font>
      <sz val="8"/>
      <color indexed="18"/>
      <name val="Lucida Sans Unicode"/>
      <family val="2"/>
    </font>
    <font>
      <b/>
      <sz val="8"/>
      <color indexed="18"/>
      <name val="Lucida Sans Unicode"/>
      <family val="2"/>
    </font>
    <font>
      <b/>
      <sz val="10"/>
      <color indexed="18"/>
      <name val="Lucida Sans Unicode"/>
      <family val="2"/>
    </font>
    <font>
      <b/>
      <sz val="20"/>
      <color indexed="18"/>
      <name val="Lucida Sans Unicode"/>
      <family val="2"/>
    </font>
    <font>
      <b/>
      <sz val="16"/>
      <color indexed="10"/>
      <name val="Lucida Sans Unicode"/>
      <family val="2"/>
    </font>
    <font>
      <b/>
      <sz val="10"/>
      <color indexed="10"/>
      <name val="Lucida Sans Unicode"/>
      <family val="2"/>
    </font>
    <font>
      <sz val="8"/>
      <color indexed="48"/>
      <name val="Lucida Sans Unicode"/>
      <family val="2"/>
    </font>
    <font>
      <b/>
      <sz val="12"/>
      <color indexed="12"/>
      <name val="Lucida Sans Unicode"/>
      <family val="2"/>
    </font>
    <font>
      <b/>
      <sz val="12"/>
      <color indexed="22"/>
      <name val="Lucida Sans Unicode"/>
      <family val="2"/>
    </font>
    <font>
      <b/>
      <sz val="14"/>
      <color indexed="10"/>
      <name val="Lucida Sans Unicode"/>
      <family val="2"/>
    </font>
    <font>
      <sz val="8"/>
      <color indexed="59"/>
      <name val="Lucida Sans Unicode"/>
      <family val="2"/>
    </font>
    <font>
      <b/>
      <sz val="14"/>
      <color indexed="18"/>
      <name val="Lucida Sans Unicode"/>
      <family val="2"/>
    </font>
    <font>
      <sz val="14"/>
      <name val="Lucida Sans Unicode"/>
      <family val="2"/>
    </font>
    <font>
      <sz val="14"/>
      <color indexed="62"/>
      <name val="Lucida Sans Unicode"/>
      <family val="2"/>
    </font>
    <font>
      <b/>
      <sz val="20"/>
      <color indexed="59"/>
      <name val="Lucida Sans Unicode"/>
      <family val="2"/>
    </font>
    <font>
      <sz val="20"/>
      <name val="Lucida Sans Unicode"/>
      <family val="2"/>
    </font>
    <font>
      <b/>
      <sz val="14"/>
      <color indexed="23"/>
      <name val="Lucida Sans Unicode"/>
      <family val="2"/>
    </font>
    <font>
      <b/>
      <sz val="12"/>
      <color indexed="23"/>
      <name val="Lucida Sans Unicode"/>
      <family val="2"/>
    </font>
    <font>
      <sz val="12"/>
      <color indexed="23"/>
      <name val="Lucida Sans Unicode"/>
      <family val="2"/>
    </font>
    <font>
      <sz val="12"/>
      <color indexed="12"/>
      <name val="Lucida Sans Unicode"/>
      <family val="2"/>
    </font>
    <font>
      <b/>
      <sz val="24"/>
      <color indexed="59"/>
      <name val="Lucida Sans Unicode"/>
      <family val="2"/>
    </font>
    <font>
      <b/>
      <sz val="14"/>
      <name val="Lucida Sans Unicode"/>
      <family val="2"/>
    </font>
    <font>
      <b/>
      <i/>
      <sz val="14"/>
      <name val="Lucida Sans Unicode"/>
      <family val="2"/>
    </font>
    <font>
      <b/>
      <sz val="48"/>
      <name val="Lucida Sans Unicode"/>
      <family val="2"/>
    </font>
    <font>
      <sz val="11"/>
      <color theme="0"/>
      <name val="Arial"/>
      <family val="2"/>
    </font>
    <font>
      <b/>
      <sz val="12"/>
      <color theme="1"/>
      <name val="Lucida Sans Unicode"/>
      <family val="2"/>
    </font>
    <font>
      <sz val="8"/>
      <color theme="1"/>
      <name val="Lucida Sans Unicode"/>
      <family val="2"/>
    </font>
    <font>
      <sz val="10"/>
      <color theme="1"/>
      <name val="Lucida Sans Unicode"/>
      <family val="2"/>
    </font>
    <font>
      <sz val="12"/>
      <color theme="1"/>
      <name val="Lucida Sans Unicode"/>
      <family val="2"/>
    </font>
    <font>
      <b/>
      <sz val="10"/>
      <color theme="1"/>
      <name val="Lucida Sans Unicode"/>
      <family val="2"/>
    </font>
    <font>
      <b/>
      <sz val="8"/>
      <color theme="3" tint="0.39997558519241921"/>
      <name val="Lucida Sans Unicode"/>
      <family val="2"/>
    </font>
    <font>
      <sz val="12"/>
      <color theme="5" tint="0.39997558519241921"/>
      <name val="Lucida Sans Unicode"/>
      <family val="2"/>
    </font>
    <font>
      <b/>
      <sz val="12"/>
      <color theme="8" tint="-0.499984740745262"/>
      <name val="Lucida Sans Unicode"/>
      <family val="2"/>
    </font>
    <font>
      <sz val="12"/>
      <color theme="5" tint="-0.249977111117893"/>
      <name val="Lucida Sans Unicode"/>
      <family val="2"/>
    </font>
    <font>
      <b/>
      <sz val="14"/>
      <color theme="3" tint="-0.249977111117893"/>
      <name val="Lucida Sans Unicode"/>
      <family val="2"/>
    </font>
    <font>
      <sz val="14"/>
      <color rgb="FFFF0000"/>
      <name val="Lucida Sans Unicode"/>
      <family val="2"/>
    </font>
    <font>
      <b/>
      <sz val="14"/>
      <color rgb="FFFF0000"/>
      <name val="Lucida Sans Unicode"/>
      <family val="2"/>
    </font>
    <font>
      <sz val="12"/>
      <color theme="4" tint="-0.249977111117893"/>
      <name val="Lucida Sans Unicode"/>
      <family val="2"/>
    </font>
    <font>
      <sz val="12"/>
      <color rgb="FFFF0000"/>
      <name val="Lucida Sans Unicode"/>
      <family val="2"/>
    </font>
    <font>
      <b/>
      <sz val="12"/>
      <color theme="3" tint="0.39997558519241921"/>
      <name val="Lucida Sans Unicode"/>
      <family val="2"/>
    </font>
    <font>
      <strike/>
      <sz val="12"/>
      <color rgb="FFFF0000"/>
      <name val="Lucida Sans Unicode"/>
      <family val="2"/>
    </font>
    <font>
      <b/>
      <sz val="12"/>
      <color theme="4" tint="-0.249977111117893"/>
      <name val="Lucida Sans Unicode"/>
      <family val="2"/>
    </font>
    <font>
      <b/>
      <sz val="12"/>
      <color rgb="FFFF0000"/>
      <name val="Lucida Sans Unicode"/>
      <family val="2"/>
    </font>
    <font>
      <sz val="14"/>
      <color theme="1"/>
      <name val="Lucida Sans Unicode"/>
      <family val="2"/>
    </font>
    <font>
      <b/>
      <sz val="14"/>
      <color theme="1"/>
      <name val="Lucida Sans Unicode"/>
      <family val="2"/>
    </font>
    <font>
      <sz val="11"/>
      <color rgb="FF9C0006"/>
      <name val="Calibri"/>
      <family val="2"/>
      <scheme val="minor"/>
    </font>
    <font>
      <sz val="26"/>
      <color rgb="FF9C0006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</fills>
  <borders count="1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16"/>
      </left>
      <right style="hair">
        <color indexed="16"/>
      </right>
      <top/>
      <bottom/>
      <diagonal/>
    </border>
    <border>
      <left style="hair">
        <color indexed="16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ck">
        <color indexed="63"/>
      </bottom>
      <diagonal/>
    </border>
    <border>
      <left style="thick">
        <color indexed="63"/>
      </left>
      <right style="thin">
        <color indexed="63"/>
      </right>
      <top/>
      <bottom/>
      <diagonal/>
    </border>
    <border>
      <left style="thick">
        <color indexed="63"/>
      </left>
      <right style="thin">
        <color indexed="63"/>
      </right>
      <top/>
      <bottom style="thick">
        <color indexed="63"/>
      </bottom>
      <diagonal/>
    </border>
    <border>
      <left style="thin">
        <color indexed="63"/>
      </left>
      <right style="thin">
        <color indexed="63"/>
      </right>
      <top style="thick">
        <color indexed="63"/>
      </top>
      <bottom/>
      <diagonal/>
    </border>
    <border>
      <left style="thin">
        <color indexed="63"/>
      </left>
      <right style="thick">
        <color indexed="63"/>
      </right>
      <top style="thick">
        <color indexed="63"/>
      </top>
      <bottom/>
      <diagonal/>
    </border>
    <border>
      <left style="thin">
        <color indexed="63"/>
      </left>
      <right style="thick">
        <color indexed="63"/>
      </right>
      <top/>
      <bottom/>
      <diagonal/>
    </border>
    <border>
      <left style="thin">
        <color indexed="63"/>
      </left>
      <right style="thick">
        <color indexed="63"/>
      </right>
      <top/>
      <bottom style="thick">
        <color indexed="63"/>
      </bottom>
      <diagonal/>
    </border>
    <border>
      <left style="thick">
        <color indexed="63"/>
      </left>
      <right/>
      <top style="thick">
        <color indexed="63"/>
      </top>
      <bottom/>
      <diagonal/>
    </border>
    <border>
      <left style="thick">
        <color indexed="63"/>
      </left>
      <right/>
      <top/>
      <bottom/>
      <diagonal/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  <diagonal/>
    </border>
    <border>
      <left style="thin">
        <color indexed="63"/>
      </left>
      <right style="thick">
        <color indexed="63"/>
      </right>
      <top style="thick">
        <color indexed="63"/>
      </top>
      <bottom style="thick">
        <color indexed="63"/>
      </bottom>
      <diagonal/>
    </border>
    <border>
      <left style="thick">
        <color indexed="63"/>
      </left>
      <right style="thin">
        <color indexed="63"/>
      </right>
      <top style="thick">
        <color indexed="63"/>
      </top>
      <bottom/>
      <diagonal/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  <diagonal/>
    </border>
    <border>
      <left style="double">
        <color indexed="20"/>
      </left>
      <right/>
      <top style="double">
        <color indexed="20"/>
      </top>
      <bottom/>
      <diagonal/>
    </border>
    <border>
      <left/>
      <right/>
      <top style="double">
        <color indexed="20"/>
      </top>
      <bottom/>
      <diagonal/>
    </border>
    <border>
      <left/>
      <right style="double">
        <color indexed="20"/>
      </right>
      <top style="double">
        <color indexed="20"/>
      </top>
      <bottom/>
      <diagonal/>
    </border>
    <border>
      <left style="double">
        <color indexed="20"/>
      </left>
      <right/>
      <top/>
      <bottom/>
      <diagonal/>
    </border>
    <border>
      <left/>
      <right style="double">
        <color indexed="2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20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20"/>
      </left>
      <right/>
      <top/>
      <bottom style="double">
        <color indexed="20"/>
      </bottom>
      <diagonal/>
    </border>
    <border>
      <left style="thin">
        <color indexed="64"/>
      </left>
      <right style="thin">
        <color indexed="64"/>
      </right>
      <top/>
      <bottom style="double">
        <color indexed="20"/>
      </bottom>
      <diagonal/>
    </border>
    <border>
      <left/>
      <right/>
      <top/>
      <bottom style="double">
        <color indexed="20"/>
      </bottom>
      <diagonal/>
    </border>
    <border>
      <left/>
      <right style="double">
        <color indexed="20"/>
      </right>
      <top/>
      <bottom style="double">
        <color indexed="20"/>
      </bottom>
      <diagonal/>
    </border>
    <border>
      <left style="thick">
        <color indexed="63"/>
      </left>
      <right style="thin">
        <color indexed="63"/>
      </right>
      <top style="thick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ck">
        <color indexed="63"/>
      </top>
      <bottom style="hair">
        <color indexed="63"/>
      </bottom>
      <diagonal/>
    </border>
    <border>
      <left style="thick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ck">
        <color indexed="63"/>
      </left>
      <right style="thin">
        <color indexed="63"/>
      </right>
      <top style="hair">
        <color indexed="63"/>
      </top>
      <bottom style="thick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ck">
        <color indexed="63"/>
      </bottom>
      <diagonal/>
    </border>
    <border>
      <left style="thin">
        <color indexed="63"/>
      </left>
      <right style="thin">
        <color indexed="63"/>
      </right>
      <top style="thick">
        <color indexed="63"/>
      </top>
      <bottom style="thick">
        <color indexed="63"/>
      </bottom>
      <diagonal/>
    </border>
    <border>
      <left/>
      <right/>
      <top style="thick">
        <color indexed="63"/>
      </top>
      <bottom/>
      <diagonal/>
    </border>
    <border>
      <left style="thin">
        <color indexed="63"/>
      </left>
      <right style="thick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ck">
        <color indexed="63"/>
      </right>
      <top style="hair">
        <color indexed="63"/>
      </top>
      <bottom style="thick">
        <color indexed="63"/>
      </bottom>
      <diagonal/>
    </border>
    <border>
      <left style="thin">
        <color indexed="63"/>
      </left>
      <right style="thick">
        <color indexed="63"/>
      </right>
      <top style="thick">
        <color indexed="63"/>
      </top>
      <bottom style="hair">
        <color indexed="63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/>
      <bottom style="thick">
        <color indexed="63"/>
      </bottom>
      <diagonal/>
    </border>
    <border>
      <left style="thin">
        <color indexed="63"/>
      </left>
      <right/>
      <top style="thick">
        <color indexed="63"/>
      </top>
      <bottom style="thick">
        <color indexed="63"/>
      </bottom>
      <diagonal/>
    </border>
    <border>
      <left style="thin">
        <color indexed="63"/>
      </left>
      <right/>
      <top style="thick">
        <color indexed="63"/>
      </top>
      <bottom/>
      <diagonal/>
    </border>
    <border>
      <left style="thick">
        <color indexed="63"/>
      </left>
      <right/>
      <top style="thick">
        <color indexed="63"/>
      </top>
      <bottom style="thick">
        <color indexed="63"/>
      </bottom>
      <diagonal/>
    </border>
    <border>
      <left/>
      <right/>
      <top style="thick">
        <color indexed="63"/>
      </top>
      <bottom style="thick">
        <color indexed="63"/>
      </bottom>
      <diagonal/>
    </border>
    <border>
      <left/>
      <right style="thick">
        <color indexed="63"/>
      </right>
      <top style="thick">
        <color indexed="63"/>
      </top>
      <bottom style="thick">
        <color indexed="63"/>
      </bottom>
      <diagonal/>
    </border>
    <border>
      <left style="thick">
        <color indexed="63"/>
      </left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thin">
        <color indexed="63"/>
      </right>
      <top style="hair">
        <color indexed="63"/>
      </top>
      <bottom/>
      <diagonal/>
    </border>
    <border>
      <left style="thin">
        <color indexed="63"/>
      </left>
      <right style="thick">
        <color indexed="63"/>
      </right>
      <top style="hair">
        <color indexed="63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ck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thick">
        <color indexed="63"/>
      </top>
      <bottom style="thin">
        <color indexed="63"/>
      </bottom>
      <diagonal/>
    </border>
    <border>
      <left style="thin">
        <color indexed="63"/>
      </left>
      <right/>
      <top style="thick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ck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ck">
        <color indexed="63"/>
      </bottom>
      <diagonal/>
    </border>
    <border>
      <left/>
      <right style="thin">
        <color indexed="63"/>
      </right>
      <top style="thick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3"/>
      </right>
      <top style="thick">
        <color indexed="63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ck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theme="1"/>
      </left>
      <right style="thin">
        <color indexed="64"/>
      </right>
      <top/>
      <bottom style="medium">
        <color theme="1"/>
      </bottom>
      <diagonal/>
    </border>
    <border>
      <left/>
      <right style="thin">
        <color indexed="63"/>
      </right>
      <top/>
      <bottom style="medium">
        <color theme="1"/>
      </bottom>
      <diagonal/>
    </border>
    <border>
      <left style="thin">
        <color indexed="63"/>
      </left>
      <right style="thin">
        <color indexed="63"/>
      </right>
      <top/>
      <bottom style="medium">
        <color theme="1"/>
      </bottom>
      <diagonal/>
    </border>
    <border>
      <left style="thin">
        <color indexed="63"/>
      </left>
      <right style="medium">
        <color indexed="64"/>
      </right>
      <top/>
      <bottom style="medium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7" fillId="11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8" fillId="20" borderId="0" applyNumberFormat="0" applyBorder="0" applyAlignment="0" applyProtection="0"/>
  </cellStyleXfs>
  <cellXfs count="590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right"/>
    </xf>
    <xf numFmtId="0" fontId="6" fillId="0" borderId="0" xfId="0" applyFont="1"/>
    <xf numFmtId="166" fontId="6" fillId="0" borderId="0" xfId="0" applyNumberFormat="1" applyFont="1" applyAlignment="1">
      <alignment horizontal="center"/>
    </xf>
    <xf numFmtId="0" fontId="7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7" fontId="8" fillId="2" borderId="4" xfId="0" applyNumberFormat="1" applyFont="1" applyFill="1" applyBorder="1" applyAlignment="1">
      <alignment horizontal="center"/>
    </xf>
    <xf numFmtId="168" fontId="2" fillId="0" borderId="5" xfId="0" quotePrefix="1" applyNumberFormat="1" applyFont="1" applyBorder="1" applyAlignment="1">
      <alignment horizontal="center"/>
    </xf>
    <xf numFmtId="167" fontId="8" fillId="2" borderId="5" xfId="0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3" fillId="0" borderId="6" xfId="0" quotePrefix="1" applyNumberFormat="1" applyFont="1" applyBorder="1" applyAlignment="1">
      <alignment horizontal="center"/>
    </xf>
    <xf numFmtId="166" fontId="12" fillId="0" borderId="4" xfId="0" applyNumberFormat="1" applyFont="1" applyBorder="1" applyAlignment="1">
      <alignment horizontal="center"/>
    </xf>
    <xf numFmtId="166" fontId="12" fillId="0" borderId="5" xfId="0" applyNumberFormat="1" applyFont="1" applyBorder="1" applyAlignment="1">
      <alignment horizontal="center"/>
    </xf>
    <xf numFmtId="0" fontId="11" fillId="3" borderId="6" xfId="0" applyFont="1" applyFill="1" applyBorder="1" applyAlignment="1">
      <alignment horizontal="left" vertical="top"/>
    </xf>
    <xf numFmtId="3" fontId="14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70" fontId="2" fillId="0" borderId="4" xfId="2" applyNumberFormat="1" applyFont="1" applyFill="1" applyBorder="1" applyAlignment="1">
      <alignment horizontal="center"/>
    </xf>
    <xf numFmtId="170" fontId="2" fillId="0" borderId="5" xfId="2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 horizontal="left" vertical="top"/>
    </xf>
    <xf numFmtId="0" fontId="17" fillId="4" borderId="8" xfId="0" applyFont="1" applyFill="1" applyBorder="1"/>
    <xf numFmtId="167" fontId="17" fillId="4" borderId="9" xfId="0" applyNumberFormat="1" applyFont="1" applyFill="1" applyBorder="1"/>
    <xf numFmtId="0" fontId="17" fillId="4" borderId="4" xfId="0" applyFont="1" applyFill="1" applyBorder="1"/>
    <xf numFmtId="167" fontId="17" fillId="4" borderId="10" xfId="0" applyNumberFormat="1" applyFont="1" applyFill="1" applyBorder="1"/>
    <xf numFmtId="16" fontId="17" fillId="4" borderId="4" xfId="0" applyNumberFormat="1" applyFont="1" applyFill="1" applyBorder="1" applyAlignment="1">
      <alignment horizontal="center"/>
    </xf>
    <xf numFmtId="167" fontId="17" fillId="4" borderId="4" xfId="0" applyNumberFormat="1" applyFont="1" applyFill="1" applyBorder="1" applyAlignment="1">
      <alignment horizontal="center"/>
    </xf>
    <xf numFmtId="167" fontId="17" fillId="4" borderId="10" xfId="0" applyNumberFormat="1" applyFont="1" applyFill="1" applyBorder="1" applyAlignment="1">
      <alignment horizontal="center"/>
    </xf>
    <xf numFmtId="16" fontId="17" fillId="4" borderId="5" xfId="0" applyNumberFormat="1" applyFont="1" applyFill="1" applyBorder="1" applyAlignment="1">
      <alignment horizontal="center"/>
    </xf>
    <xf numFmtId="167" fontId="17" fillId="4" borderId="11" xfId="0" applyNumberFormat="1" applyFont="1" applyFill="1" applyBorder="1" applyAlignment="1">
      <alignment horizontal="center"/>
    </xf>
    <xf numFmtId="170" fontId="18" fillId="4" borderId="4" xfId="2" applyNumberFormat="1" applyFont="1" applyFill="1" applyBorder="1" applyAlignment="1">
      <alignment horizontal="center"/>
    </xf>
    <xf numFmtId="167" fontId="18" fillId="4" borderId="4" xfId="0" applyNumberFormat="1" applyFont="1" applyFill="1" applyBorder="1" applyAlignment="1">
      <alignment horizontal="center"/>
    </xf>
    <xf numFmtId="167" fontId="18" fillId="4" borderId="10" xfId="0" applyNumberFormat="1" applyFont="1" applyFill="1" applyBorder="1" applyAlignment="1">
      <alignment horizontal="center"/>
    </xf>
    <xf numFmtId="170" fontId="18" fillId="4" borderId="5" xfId="2" applyNumberFormat="1" applyFont="1" applyFill="1" applyBorder="1" applyAlignment="1">
      <alignment horizontal="center"/>
    </xf>
    <xf numFmtId="167" fontId="18" fillId="4" borderId="5" xfId="0" applyNumberFormat="1" applyFont="1" applyFill="1" applyBorder="1" applyAlignment="1">
      <alignment horizontal="center"/>
    </xf>
    <xf numFmtId="167" fontId="18" fillId="4" borderId="11" xfId="0" applyNumberFormat="1" applyFont="1" applyFill="1" applyBorder="1" applyAlignment="1">
      <alignment horizontal="center"/>
    </xf>
    <xf numFmtId="0" fontId="18" fillId="0" borderId="0" xfId="0" applyFont="1"/>
    <xf numFmtId="167" fontId="18" fillId="0" borderId="0" xfId="0" applyNumberFormat="1" applyFont="1"/>
    <xf numFmtId="169" fontId="19" fillId="0" borderId="4" xfId="0" applyNumberFormat="1" applyFont="1" applyBorder="1" applyAlignment="1">
      <alignment horizontal="center"/>
    </xf>
    <xf numFmtId="3" fontId="18" fillId="0" borderId="0" xfId="0" applyNumberFormat="1" applyFont="1"/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8" fillId="0" borderId="12" xfId="0" applyFont="1" applyBorder="1"/>
    <xf numFmtId="0" fontId="18" fillId="3" borderId="8" xfId="0" applyFont="1" applyFill="1" applyBorder="1" applyAlignment="1">
      <alignment horizontal="center"/>
    </xf>
    <xf numFmtId="16" fontId="21" fillId="3" borderId="8" xfId="0" applyNumberFormat="1" applyFont="1" applyFill="1" applyBorder="1" applyAlignment="1">
      <alignment horizontal="center"/>
    </xf>
    <xf numFmtId="0" fontId="18" fillId="0" borderId="13" xfId="0" applyFont="1" applyBorder="1"/>
    <xf numFmtId="0" fontId="18" fillId="3" borderId="4" xfId="0" applyFont="1" applyFill="1" applyBorder="1" applyAlignment="1">
      <alignment horizontal="center"/>
    </xf>
    <xf numFmtId="16" fontId="21" fillId="3" borderId="4" xfId="0" applyNumberFormat="1" applyFont="1" applyFill="1" applyBorder="1" applyAlignment="1">
      <alignment horizontal="center"/>
    </xf>
    <xf numFmtId="0" fontId="20" fillId="3" borderId="6" xfId="0" applyFont="1" applyFill="1" applyBorder="1"/>
    <xf numFmtId="0" fontId="20" fillId="3" borderId="4" xfId="0" applyFont="1" applyFill="1" applyBorder="1" applyAlignment="1">
      <alignment horizontal="center"/>
    </xf>
    <xf numFmtId="0" fontId="20" fillId="3" borderId="7" xfId="0" applyFont="1" applyFill="1" applyBorder="1"/>
    <xf numFmtId="0" fontId="20" fillId="3" borderId="5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7" fontId="21" fillId="0" borderId="0" xfId="0" applyNumberFormat="1" applyFont="1" applyAlignment="1">
      <alignment horizontal="left"/>
    </xf>
    <xf numFmtId="0" fontId="16" fillId="0" borderId="0" xfId="0" applyFont="1"/>
    <xf numFmtId="0" fontId="4" fillId="0" borderId="0" xfId="0" applyFont="1"/>
    <xf numFmtId="17" fontId="16" fillId="0" borderId="0" xfId="0" applyNumberFormat="1" applyFont="1"/>
    <xf numFmtId="0" fontId="22" fillId="0" borderId="0" xfId="0" applyFont="1"/>
    <xf numFmtId="0" fontId="23" fillId="0" borderId="8" xfId="0" applyFont="1" applyBorder="1" applyAlignment="1">
      <alignment horizontal="right"/>
    </xf>
    <xf numFmtId="0" fontId="23" fillId="0" borderId="4" xfId="0" applyFont="1" applyBorder="1" applyAlignment="1">
      <alignment horizontal="right"/>
    </xf>
    <xf numFmtId="0" fontId="23" fillId="0" borderId="5" xfId="0" applyFont="1" applyBorder="1" applyAlignment="1">
      <alignment horizontal="right"/>
    </xf>
    <xf numFmtId="3" fontId="24" fillId="5" borderId="16" xfId="0" quotePrefix="1" applyNumberFormat="1" applyFont="1" applyFill="1" applyBorder="1" applyAlignment="1">
      <alignment horizontal="center"/>
    </xf>
    <xf numFmtId="167" fontId="24" fillId="5" borderId="9" xfId="0" quotePrefix="1" applyNumberFormat="1" applyFont="1" applyFill="1" applyBorder="1" applyAlignment="1">
      <alignment horizontal="center"/>
    </xf>
    <xf numFmtId="3" fontId="25" fillId="5" borderId="7" xfId="0" applyNumberFormat="1" applyFont="1" applyFill="1" applyBorder="1" applyAlignment="1">
      <alignment horizontal="center"/>
    </xf>
    <xf numFmtId="167" fontId="25" fillId="5" borderId="5" xfId="0" applyNumberFormat="1" applyFont="1" applyFill="1" applyBorder="1" applyAlignment="1">
      <alignment horizontal="center"/>
    </xf>
    <xf numFmtId="167" fontId="25" fillId="5" borderId="11" xfId="0" applyNumberFormat="1" applyFont="1" applyFill="1" applyBorder="1" applyAlignment="1">
      <alignment horizontal="center"/>
    </xf>
    <xf numFmtId="169" fontId="21" fillId="6" borderId="5" xfId="0" applyNumberFormat="1" applyFont="1" applyFill="1" applyBorder="1" applyAlignment="1">
      <alignment horizontal="center"/>
    </xf>
    <xf numFmtId="167" fontId="26" fillId="6" borderId="16" xfId="0" applyNumberFormat="1" applyFont="1" applyFill="1" applyBorder="1" applyAlignment="1">
      <alignment horizontal="right"/>
    </xf>
    <xf numFmtId="170" fontId="24" fillId="6" borderId="17" xfId="2" applyNumberFormat="1" applyFont="1" applyFill="1" applyBorder="1" applyAlignment="1">
      <alignment horizontal="center"/>
    </xf>
    <xf numFmtId="170" fontId="24" fillId="5" borderId="8" xfId="2" applyNumberFormat="1" applyFont="1" applyFill="1" applyBorder="1" applyAlignment="1">
      <alignment horizontal="center"/>
    </xf>
    <xf numFmtId="167" fontId="24" fillId="5" borderId="8" xfId="0" applyNumberFormat="1" applyFont="1" applyFill="1" applyBorder="1" applyAlignment="1">
      <alignment horizontal="center"/>
    </xf>
    <xf numFmtId="167" fontId="24" fillId="5" borderId="9" xfId="0" applyNumberFormat="1" applyFont="1" applyFill="1" applyBorder="1" applyAlignment="1">
      <alignment horizontal="center"/>
    </xf>
    <xf numFmtId="3" fontId="26" fillId="6" borderId="6" xfId="0" applyNumberFormat="1" applyFont="1" applyFill="1" applyBorder="1" applyAlignment="1">
      <alignment horizontal="right"/>
    </xf>
    <xf numFmtId="3" fontId="24" fillId="6" borderId="1" xfId="0" applyNumberFormat="1" applyFont="1" applyFill="1" applyBorder="1" applyAlignment="1">
      <alignment horizontal="center"/>
    </xf>
    <xf numFmtId="3" fontId="24" fillId="5" borderId="4" xfId="0" applyNumberFormat="1" applyFont="1" applyFill="1" applyBorder="1" applyAlignment="1">
      <alignment horizontal="center"/>
    </xf>
    <xf numFmtId="167" fontId="24" fillId="5" borderId="4" xfId="0" applyNumberFormat="1" applyFont="1" applyFill="1" applyBorder="1" applyAlignment="1">
      <alignment horizontal="center"/>
    </xf>
    <xf numFmtId="167" fontId="24" fillId="5" borderId="10" xfId="0" applyNumberFormat="1" applyFont="1" applyFill="1" applyBorder="1" applyAlignment="1">
      <alignment horizontal="center"/>
    </xf>
    <xf numFmtId="3" fontId="26" fillId="6" borderId="7" xfId="0" applyNumberFormat="1" applyFont="1" applyFill="1" applyBorder="1" applyAlignment="1">
      <alignment horizontal="right"/>
    </xf>
    <xf numFmtId="3" fontId="24" fillId="6" borderId="18" xfId="0" applyNumberFormat="1" applyFont="1" applyFill="1" applyBorder="1" applyAlignment="1">
      <alignment horizontal="center"/>
    </xf>
    <xf numFmtId="3" fontId="24" fillId="5" borderId="5" xfId="0" applyNumberFormat="1" applyFont="1" applyFill="1" applyBorder="1" applyAlignment="1">
      <alignment horizontal="center"/>
    </xf>
    <xf numFmtId="167" fontId="24" fillId="5" borderId="5" xfId="0" applyNumberFormat="1" applyFont="1" applyFill="1" applyBorder="1" applyAlignment="1">
      <alignment horizontal="center"/>
    </xf>
    <xf numFmtId="167" fontId="24" fillId="5" borderId="11" xfId="0" applyNumberFormat="1" applyFont="1" applyFill="1" applyBorder="1" applyAlignment="1">
      <alignment horizontal="center"/>
    </xf>
    <xf numFmtId="0" fontId="27" fillId="7" borderId="0" xfId="0" applyFont="1" applyFill="1"/>
    <xf numFmtId="3" fontId="24" fillId="7" borderId="0" xfId="0" applyNumberFormat="1" applyFont="1" applyFill="1" applyAlignment="1">
      <alignment horizontal="center"/>
    </xf>
    <xf numFmtId="3" fontId="24" fillId="7" borderId="0" xfId="0" applyNumberFormat="1" applyFont="1" applyFill="1"/>
    <xf numFmtId="0" fontId="24" fillId="7" borderId="0" xfId="0" applyFont="1" applyFill="1" applyAlignment="1">
      <alignment horizontal="center"/>
    </xf>
    <xf numFmtId="17" fontId="28" fillId="7" borderId="0" xfId="0" applyNumberFormat="1" applyFont="1" applyFill="1" applyAlignment="1">
      <alignment horizontal="center"/>
    </xf>
    <xf numFmtId="0" fontId="29" fillId="0" borderId="0" xfId="0" applyFont="1"/>
    <xf numFmtId="0" fontId="29" fillId="0" borderId="19" xfId="0" applyFont="1" applyBorder="1"/>
    <xf numFmtId="0" fontId="29" fillId="0" borderId="20" xfId="0" applyFont="1" applyBorder="1" applyAlignment="1">
      <alignment horizontal="right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/>
    <xf numFmtId="0" fontId="29" fillId="0" borderId="23" xfId="0" applyFont="1" applyBorder="1"/>
    <xf numFmtId="0" fontId="30" fillId="0" borderId="22" xfId="0" applyFont="1" applyBorder="1" applyAlignment="1">
      <alignment horizontal="center"/>
    </xf>
    <xf numFmtId="0" fontId="29" fillId="2" borderId="24" xfId="0" applyFont="1" applyFill="1" applyBorder="1"/>
    <xf numFmtId="170" fontId="30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30" fillId="0" borderId="23" xfId="0" applyNumberFormat="1" applyFont="1" applyBorder="1" applyAlignment="1">
      <alignment horizontal="center"/>
    </xf>
    <xf numFmtId="0" fontId="29" fillId="2" borderId="25" xfId="0" applyFont="1" applyFill="1" applyBorder="1"/>
    <xf numFmtId="170" fontId="30" fillId="0" borderId="26" xfId="0" applyNumberFormat="1" applyFont="1" applyBorder="1" applyAlignment="1">
      <alignment horizontal="center"/>
    </xf>
    <xf numFmtId="3" fontId="30" fillId="0" borderId="27" xfId="0" applyNumberFormat="1" applyFont="1" applyBorder="1" applyAlignment="1">
      <alignment horizontal="center"/>
    </xf>
    <xf numFmtId="170" fontId="30" fillId="0" borderId="28" xfId="0" applyNumberFormat="1" applyFont="1" applyBorder="1" applyAlignment="1">
      <alignment horizontal="center"/>
    </xf>
    <xf numFmtId="0" fontId="29" fillId="5" borderId="0" xfId="0" applyFont="1" applyFill="1"/>
    <xf numFmtId="0" fontId="29" fillId="5" borderId="23" xfId="0" applyFont="1" applyFill="1" applyBorder="1"/>
    <xf numFmtId="170" fontId="29" fillId="5" borderId="26" xfId="0" applyNumberFormat="1" applyFont="1" applyFill="1" applyBorder="1"/>
    <xf numFmtId="0" fontId="29" fillId="4" borderId="0" xfId="0" applyFont="1" applyFill="1"/>
    <xf numFmtId="0" fontId="29" fillId="4" borderId="23" xfId="0" applyFont="1" applyFill="1" applyBorder="1"/>
    <xf numFmtId="0" fontId="29" fillId="6" borderId="0" xfId="0" applyFont="1" applyFill="1"/>
    <xf numFmtId="0" fontId="29" fillId="6" borderId="23" xfId="0" applyFont="1" applyFill="1" applyBorder="1"/>
    <xf numFmtId="0" fontId="29" fillId="0" borderId="29" xfId="0" applyFont="1" applyBorder="1"/>
    <xf numFmtId="0" fontId="29" fillId="0" borderId="30" xfId="0" applyFont="1" applyBorder="1"/>
    <xf numFmtId="170" fontId="29" fillId="6" borderId="31" xfId="0" applyNumberFormat="1" applyFont="1" applyFill="1" applyBorder="1"/>
    <xf numFmtId="170" fontId="29" fillId="6" borderId="32" xfId="0" applyNumberFormat="1" applyFont="1" applyFill="1" applyBorder="1"/>
    <xf numFmtId="0" fontId="20" fillId="8" borderId="8" xfId="0" applyFont="1" applyFill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3" fontId="33" fillId="0" borderId="0" xfId="0" applyNumberFormat="1" applyFont="1" applyAlignment="1">
      <alignment horizontal="center"/>
    </xf>
    <xf numFmtId="166" fontId="33" fillId="0" borderId="0" xfId="0" applyNumberFormat="1" applyFont="1" applyAlignment="1">
      <alignment horizontal="center"/>
    </xf>
    <xf numFmtId="167" fontId="33" fillId="0" borderId="0" xfId="0" applyNumberFormat="1" applyFont="1" applyAlignment="1">
      <alignment horizontal="center"/>
    </xf>
    <xf numFmtId="0" fontId="34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34" fillId="0" borderId="0" xfId="0" applyFont="1"/>
    <xf numFmtId="49" fontId="33" fillId="0" borderId="0" xfId="0" applyNumberFormat="1" applyFont="1"/>
    <xf numFmtId="49" fontId="33" fillId="0" borderId="0" xfId="0" applyNumberFormat="1" applyFont="1" applyAlignment="1">
      <alignment horizontal="center"/>
    </xf>
    <xf numFmtId="49" fontId="34" fillId="0" borderId="0" xfId="0" applyNumberFormat="1" applyFont="1" applyAlignment="1">
      <alignment horizontal="center"/>
    </xf>
    <xf numFmtId="0" fontId="31" fillId="0" borderId="0" xfId="0" applyFont="1"/>
    <xf numFmtId="0" fontId="35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5" fillId="0" borderId="0" xfId="0" applyFont="1"/>
    <xf numFmtId="49" fontId="31" fillId="0" borderId="0" xfId="0" applyNumberFormat="1" applyFont="1"/>
    <xf numFmtId="0" fontId="31" fillId="0" borderId="0" xfId="0" applyFont="1" applyAlignment="1">
      <alignment horizontal="center"/>
    </xf>
    <xf numFmtId="49" fontId="31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center"/>
    </xf>
    <xf numFmtId="166" fontId="31" fillId="0" borderId="0" xfId="0" applyNumberFormat="1" applyFont="1" applyAlignment="1">
      <alignment horizontal="center"/>
    </xf>
    <xf numFmtId="167" fontId="31" fillId="0" borderId="0" xfId="0" applyNumberFormat="1" applyFont="1" applyAlignment="1">
      <alignment horizontal="center"/>
    </xf>
    <xf numFmtId="167" fontId="37" fillId="0" borderId="0" xfId="0" applyNumberFormat="1" applyFont="1" applyAlignment="1">
      <alignment horizontal="right"/>
    </xf>
    <xf numFmtId="0" fontId="10" fillId="0" borderId="0" xfId="0" applyFont="1"/>
    <xf numFmtId="16" fontId="38" fillId="0" borderId="0" xfId="0" applyNumberFormat="1" applyFont="1"/>
    <xf numFmtId="0" fontId="38" fillId="0" borderId="0" xfId="0" applyFont="1"/>
    <xf numFmtId="0" fontId="39" fillId="0" borderId="0" xfId="0" applyFont="1"/>
    <xf numFmtId="0" fontId="20" fillId="3" borderId="16" xfId="0" applyFont="1" applyFill="1" applyBorder="1" applyAlignment="1">
      <alignment horizontal="right"/>
    </xf>
    <xf numFmtId="0" fontId="20" fillId="3" borderId="6" xfId="0" applyFont="1" applyFill="1" applyBorder="1" applyAlignment="1">
      <alignment horizontal="right"/>
    </xf>
    <xf numFmtId="16" fontId="35" fillId="3" borderId="8" xfId="0" applyNumberFormat="1" applyFont="1" applyFill="1" applyBorder="1" applyAlignment="1">
      <alignment horizontal="center"/>
    </xf>
    <xf numFmtId="16" fontId="35" fillId="3" borderId="4" xfId="0" applyNumberFormat="1" applyFont="1" applyFill="1" applyBorder="1" applyAlignment="1">
      <alignment horizontal="center"/>
    </xf>
    <xf numFmtId="17" fontId="35" fillId="3" borderId="4" xfId="0" applyNumberFormat="1" applyFont="1" applyFill="1" applyBorder="1" applyAlignment="1">
      <alignment horizontal="center"/>
    </xf>
    <xf numFmtId="0" fontId="32" fillId="0" borderId="33" xfId="0" applyFont="1" applyBorder="1" applyAlignment="1">
      <alignment horizontal="right"/>
    </xf>
    <xf numFmtId="0" fontId="15" fillId="0" borderId="34" xfId="0" applyFont="1" applyBorder="1" applyAlignment="1">
      <alignment horizontal="left"/>
    </xf>
    <xf numFmtId="3" fontId="32" fillId="0" borderId="34" xfId="0" applyNumberFormat="1" applyFont="1" applyBorder="1" applyAlignment="1">
      <alignment horizontal="center"/>
    </xf>
    <xf numFmtId="164" fontId="32" fillId="0" borderId="34" xfId="3" applyFont="1" applyBorder="1" applyAlignment="1">
      <alignment horizontal="center"/>
    </xf>
    <xf numFmtId="171" fontId="32" fillId="0" borderId="34" xfId="3" applyNumberFormat="1" applyFont="1" applyBorder="1" applyAlignment="1">
      <alignment horizontal="center"/>
    </xf>
    <xf numFmtId="3" fontId="32" fillId="0" borderId="35" xfId="0" applyNumberFormat="1" applyFont="1" applyBorder="1" applyAlignment="1">
      <alignment horizontal="right"/>
    </xf>
    <xf numFmtId="3" fontId="15" fillId="0" borderId="36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3" fontId="32" fillId="0" borderId="36" xfId="0" applyNumberFormat="1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164" fontId="32" fillId="0" borderId="36" xfId="3" applyFont="1" applyBorder="1" applyAlignment="1">
      <alignment horizontal="center"/>
    </xf>
    <xf numFmtId="171" fontId="32" fillId="0" borderId="36" xfId="3" applyNumberFormat="1" applyFont="1" applyBorder="1" applyAlignment="1">
      <alignment horizontal="center"/>
    </xf>
    <xf numFmtId="167" fontId="15" fillId="0" borderId="36" xfId="0" applyNumberFormat="1" applyFont="1" applyBorder="1" applyAlignment="1">
      <alignment horizontal="center"/>
    </xf>
    <xf numFmtId="167" fontId="15" fillId="0" borderId="36" xfId="0" applyNumberFormat="1" applyFont="1" applyBorder="1" applyAlignment="1">
      <alignment horizontal="left"/>
    </xf>
    <xf numFmtId="3" fontId="32" fillId="0" borderId="37" xfId="0" applyNumberFormat="1" applyFont="1" applyBorder="1" applyAlignment="1">
      <alignment horizontal="right"/>
    </xf>
    <xf numFmtId="167" fontId="15" fillId="0" borderId="38" xfId="0" applyNumberFormat="1" applyFont="1" applyBorder="1" applyAlignment="1">
      <alignment horizontal="left"/>
    </xf>
    <xf numFmtId="0" fontId="15" fillId="0" borderId="38" xfId="0" applyFont="1" applyBorder="1" applyAlignment="1">
      <alignment horizontal="center"/>
    </xf>
    <xf numFmtId="3" fontId="32" fillId="0" borderId="38" xfId="0" applyNumberFormat="1" applyFont="1" applyBorder="1" applyAlignment="1">
      <alignment horizontal="center"/>
    </xf>
    <xf numFmtId="164" fontId="32" fillId="0" borderId="38" xfId="3" applyFont="1" applyBorder="1" applyAlignment="1">
      <alignment horizontal="center"/>
    </xf>
    <xf numFmtId="171" fontId="32" fillId="0" borderId="38" xfId="3" applyNumberFormat="1" applyFont="1" applyBorder="1" applyAlignment="1">
      <alignment horizontal="center"/>
    </xf>
    <xf numFmtId="0" fontId="32" fillId="4" borderId="14" xfId="0" applyFont="1" applyFill="1" applyBorder="1" applyAlignment="1">
      <alignment horizontal="right"/>
    </xf>
    <xf numFmtId="0" fontId="32" fillId="4" borderId="39" xfId="0" applyFont="1" applyFill="1" applyBorder="1" applyAlignment="1">
      <alignment horizontal="left"/>
    </xf>
    <xf numFmtId="0" fontId="32" fillId="4" borderId="39" xfId="0" applyFont="1" applyFill="1" applyBorder="1" applyAlignment="1">
      <alignment horizontal="center"/>
    </xf>
    <xf numFmtId="3" fontId="32" fillId="4" borderId="39" xfId="0" applyNumberFormat="1" applyFont="1" applyFill="1" applyBorder="1" applyAlignment="1">
      <alignment horizontal="center"/>
    </xf>
    <xf numFmtId="166" fontId="32" fillId="4" borderId="39" xfId="0" applyNumberFormat="1" applyFont="1" applyFill="1" applyBorder="1" applyAlignment="1">
      <alignment horizontal="center"/>
    </xf>
    <xf numFmtId="0" fontId="32" fillId="9" borderId="12" xfId="0" applyFont="1" applyFill="1" applyBorder="1"/>
    <xf numFmtId="0" fontId="15" fillId="9" borderId="40" xfId="0" applyFont="1" applyFill="1" applyBorder="1" applyAlignment="1">
      <alignment horizontal="center"/>
    </xf>
    <xf numFmtId="171" fontId="32" fillId="0" borderId="41" xfId="3" applyNumberFormat="1" applyFont="1" applyBorder="1" applyAlignment="1">
      <alignment horizontal="center"/>
    </xf>
    <xf numFmtId="171" fontId="32" fillId="0" borderId="42" xfId="3" applyNumberFormat="1" applyFont="1" applyBorder="1" applyAlignment="1">
      <alignment horizontal="center"/>
    </xf>
    <xf numFmtId="171" fontId="32" fillId="4" borderId="15" xfId="0" applyNumberFormat="1" applyFont="1" applyFill="1" applyBorder="1" applyAlignment="1">
      <alignment horizontal="center"/>
    </xf>
    <xf numFmtId="171" fontId="32" fillId="0" borderId="43" xfId="3" applyNumberFormat="1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168" fontId="2" fillId="0" borderId="44" xfId="0" quotePrefix="1" applyNumberFormat="1" applyFont="1" applyBorder="1" applyAlignment="1">
      <alignment horizontal="center"/>
    </xf>
    <xf numFmtId="170" fontId="2" fillId="0" borderId="45" xfId="2" applyNumberFormat="1" applyFont="1" applyFill="1" applyBorder="1" applyAlignment="1">
      <alignment horizontal="center"/>
    </xf>
    <xf numFmtId="170" fontId="2" fillId="0" borderId="46" xfId="2" applyNumberFormat="1" applyFont="1" applyFill="1" applyBorder="1" applyAlignment="1">
      <alignment horizontal="center"/>
    </xf>
    <xf numFmtId="3" fontId="32" fillId="0" borderId="0" xfId="0" applyNumberFormat="1" applyFont="1"/>
    <xf numFmtId="3" fontId="40" fillId="9" borderId="40" xfId="0" applyNumberFormat="1" applyFont="1" applyFill="1" applyBorder="1" applyAlignment="1">
      <alignment horizontal="center"/>
    </xf>
    <xf numFmtId="166" fontId="40" fillId="9" borderId="40" xfId="0" applyNumberFormat="1" applyFont="1" applyFill="1" applyBorder="1" applyAlignment="1">
      <alignment horizontal="center"/>
    </xf>
    <xf numFmtId="3" fontId="15" fillId="0" borderId="34" xfId="0" applyNumberFormat="1" applyFont="1" applyBorder="1" applyAlignment="1">
      <alignment horizontal="center"/>
    </xf>
    <xf numFmtId="0" fontId="15" fillId="4" borderId="39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7" fontId="41" fillId="0" borderId="35" xfId="0" applyNumberFormat="1" applyFont="1" applyBorder="1" applyAlignment="1">
      <alignment horizontal="left"/>
    </xf>
    <xf numFmtId="0" fontId="20" fillId="3" borderId="45" xfId="0" applyFont="1" applyFill="1" applyBorder="1" applyAlignment="1">
      <alignment horizontal="right"/>
    </xf>
    <xf numFmtId="0" fontId="20" fillId="3" borderId="45" xfId="0" applyFont="1" applyFill="1" applyBorder="1"/>
    <xf numFmtId="0" fontId="20" fillId="3" borderId="46" xfId="0" applyFont="1" applyFill="1" applyBorder="1"/>
    <xf numFmtId="0" fontId="11" fillId="3" borderId="45" xfId="0" applyFont="1" applyFill="1" applyBorder="1" applyAlignment="1">
      <alignment horizontal="left" vertical="top"/>
    </xf>
    <xf numFmtId="0" fontId="11" fillId="3" borderId="46" xfId="0" applyFont="1" applyFill="1" applyBorder="1" applyAlignment="1">
      <alignment horizontal="left" vertical="top"/>
    </xf>
    <xf numFmtId="0" fontId="42" fillId="0" borderId="0" xfId="0" applyFont="1" applyAlignment="1">
      <alignment horizontal="center"/>
    </xf>
    <xf numFmtId="0" fontId="5" fillId="4" borderId="47" xfId="0" applyFont="1" applyFill="1" applyBorder="1" applyAlignment="1">
      <alignment horizontal="center"/>
    </xf>
    <xf numFmtId="167" fontId="24" fillId="5" borderId="48" xfId="0" quotePrefix="1" applyNumberFormat="1" applyFont="1" applyFill="1" applyBorder="1" applyAlignment="1">
      <alignment horizontal="center"/>
    </xf>
    <xf numFmtId="0" fontId="15" fillId="10" borderId="49" xfId="0" applyFont="1" applyFill="1" applyBorder="1" applyAlignment="1">
      <alignment horizontal="center" wrapText="1"/>
    </xf>
    <xf numFmtId="0" fontId="15" fillId="10" borderId="50" xfId="0" applyFont="1" applyFill="1" applyBorder="1" applyAlignment="1">
      <alignment horizontal="center" wrapText="1"/>
    </xf>
    <xf numFmtId="3" fontId="15" fillId="10" borderId="50" xfId="0" applyNumberFormat="1" applyFont="1" applyFill="1" applyBorder="1" applyAlignment="1">
      <alignment horizontal="center" wrapText="1"/>
    </xf>
    <xf numFmtId="166" fontId="15" fillId="10" borderId="50" xfId="0" applyNumberFormat="1" applyFont="1" applyFill="1" applyBorder="1" applyAlignment="1">
      <alignment horizontal="center" wrapText="1"/>
    </xf>
    <xf numFmtId="167" fontId="15" fillId="10" borderId="50" xfId="0" applyNumberFormat="1" applyFont="1" applyFill="1" applyBorder="1" applyAlignment="1">
      <alignment horizontal="center" wrapText="1"/>
    </xf>
    <xf numFmtId="167" fontId="15" fillId="10" borderId="51" xfId="0" applyNumberFormat="1" applyFont="1" applyFill="1" applyBorder="1" applyAlignment="1">
      <alignment horizontal="center" wrapText="1"/>
    </xf>
    <xf numFmtId="0" fontId="43" fillId="3" borderId="45" xfId="0" applyFont="1" applyFill="1" applyBorder="1" applyAlignment="1">
      <alignment horizontal="left" vertical="top"/>
    </xf>
    <xf numFmtId="0" fontId="58" fillId="8" borderId="8" xfId="0" applyFont="1" applyFill="1" applyBorder="1" applyAlignment="1">
      <alignment horizontal="left"/>
    </xf>
    <xf numFmtId="0" fontId="58" fillId="3" borderId="4" xfId="0" applyFont="1" applyFill="1" applyBorder="1" applyAlignment="1">
      <alignment horizontal="center"/>
    </xf>
    <xf numFmtId="0" fontId="58" fillId="3" borderId="5" xfId="0" applyFont="1" applyFill="1" applyBorder="1" applyAlignment="1">
      <alignment horizontal="center"/>
    </xf>
    <xf numFmtId="0" fontId="59" fillId="0" borderId="4" xfId="0" applyFont="1" applyBorder="1" applyAlignment="1">
      <alignment horizontal="center"/>
    </xf>
    <xf numFmtId="0" fontId="60" fillId="0" borderId="4" xfId="0" applyFont="1" applyBorder="1" applyAlignment="1">
      <alignment horizontal="center"/>
    </xf>
    <xf numFmtId="2" fontId="60" fillId="0" borderId="0" xfId="0" applyNumberFormat="1" applyFont="1" applyAlignment="1">
      <alignment horizontal="center"/>
    </xf>
    <xf numFmtId="0" fontId="61" fillId="0" borderId="0" xfId="0" applyFont="1"/>
    <xf numFmtId="2" fontId="61" fillId="0" borderId="0" xfId="0" applyNumberFormat="1" applyFont="1" applyAlignment="1">
      <alignment horizontal="right"/>
    </xf>
    <xf numFmtId="17" fontId="62" fillId="0" borderId="0" xfId="0" applyNumberFormat="1" applyFont="1" applyAlignment="1">
      <alignment horizontal="right"/>
    </xf>
    <xf numFmtId="3" fontId="62" fillId="0" borderId="0" xfId="0" applyNumberFormat="1" applyFont="1" applyAlignment="1">
      <alignment horizontal="right"/>
    </xf>
    <xf numFmtId="3" fontId="62" fillId="7" borderId="0" xfId="0" applyNumberFormat="1" applyFont="1" applyFill="1" applyAlignment="1">
      <alignment horizontal="right"/>
    </xf>
    <xf numFmtId="0" fontId="60" fillId="0" borderId="0" xfId="0" applyFont="1"/>
    <xf numFmtId="9" fontId="20" fillId="3" borderId="5" xfId="0" applyNumberFormat="1" applyFont="1" applyFill="1" applyBorder="1" applyAlignment="1">
      <alignment horizontal="center"/>
    </xf>
    <xf numFmtId="0" fontId="63" fillId="0" borderId="4" xfId="0" applyFont="1" applyBorder="1" applyAlignment="1">
      <alignment horizontal="center"/>
    </xf>
    <xf numFmtId="0" fontId="63" fillId="0" borderId="5" xfId="0" applyFont="1" applyBorder="1" applyAlignment="1">
      <alignment horizontal="center"/>
    </xf>
    <xf numFmtId="167" fontId="17" fillId="4" borderId="8" xfId="0" applyNumberFormat="1" applyFont="1" applyFill="1" applyBorder="1" applyAlignment="1">
      <alignment horizontal="center"/>
    </xf>
    <xf numFmtId="9" fontId="17" fillId="4" borderId="5" xfId="5" applyFont="1" applyFill="1" applyBorder="1" applyAlignment="1">
      <alignment horizontal="center"/>
    </xf>
    <xf numFmtId="164" fontId="64" fillId="0" borderId="0" xfId="3" applyFont="1"/>
    <xf numFmtId="164" fontId="57" fillId="11" borderId="0" xfId="1" applyNumberFormat="1" applyBorder="1"/>
    <xf numFmtId="9" fontId="65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9" fontId="66" fillId="0" borderId="0" xfId="0" applyNumberFormat="1" applyFont="1" applyAlignment="1">
      <alignment horizontal="center"/>
    </xf>
    <xf numFmtId="167" fontId="22" fillId="0" borderId="0" xfId="0" applyNumberFormat="1" applyFont="1"/>
    <xf numFmtId="172" fontId="2" fillId="0" borderId="0" xfId="0" applyNumberFormat="1" applyFont="1" applyAlignment="1">
      <alignment horizontal="right"/>
    </xf>
    <xf numFmtId="166" fontId="67" fillId="0" borderId="0" xfId="0" applyNumberFormat="1" applyFont="1" applyAlignment="1">
      <alignment horizontal="center"/>
    </xf>
    <xf numFmtId="3" fontId="32" fillId="0" borderId="52" xfId="0" applyNumberFormat="1" applyFont="1" applyBorder="1" applyAlignment="1">
      <alignment horizontal="right"/>
    </xf>
    <xf numFmtId="167" fontId="15" fillId="0" borderId="53" xfId="0" applyNumberFormat="1" applyFont="1" applyBorder="1" applyAlignment="1">
      <alignment horizontal="left"/>
    </xf>
    <xf numFmtId="0" fontId="15" fillId="0" borderId="53" xfId="0" applyFont="1" applyBorder="1" applyAlignment="1">
      <alignment horizontal="center"/>
    </xf>
    <xf numFmtId="3" fontId="32" fillId="0" borderId="53" xfId="0" applyNumberFormat="1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164" fontId="32" fillId="0" borderId="53" xfId="3" applyFont="1" applyBorder="1" applyAlignment="1">
      <alignment horizontal="center"/>
    </xf>
    <xf numFmtId="171" fontId="32" fillId="0" borderId="53" xfId="3" applyNumberFormat="1" applyFont="1" applyBorder="1" applyAlignment="1">
      <alignment horizontal="center"/>
    </xf>
    <xf numFmtId="171" fontId="32" fillId="0" borderId="54" xfId="3" applyNumberFormat="1" applyFont="1" applyBorder="1" applyAlignment="1">
      <alignment horizontal="center"/>
    </xf>
    <xf numFmtId="173" fontId="44" fillId="3" borderId="8" xfId="2" applyNumberFormat="1" applyFont="1" applyFill="1" applyBorder="1" applyAlignment="1">
      <alignment horizontal="center" vertical="center"/>
    </xf>
    <xf numFmtId="0" fontId="45" fillId="0" borderId="0" xfId="0" applyFont="1"/>
    <xf numFmtId="0" fontId="46" fillId="0" borderId="0" xfId="0" applyFont="1"/>
    <xf numFmtId="170" fontId="45" fillId="0" borderId="0" xfId="2" applyNumberFormat="1" applyFont="1" applyAlignment="1">
      <alignment horizontal="center" vertical="center"/>
    </xf>
    <xf numFmtId="164" fontId="45" fillId="0" borderId="0" xfId="3" applyFont="1" applyAlignment="1">
      <alignment horizontal="center" vertical="center"/>
    </xf>
    <xf numFmtId="173" fontId="45" fillId="0" borderId="0" xfId="2" applyNumberFormat="1" applyFont="1" applyAlignment="1">
      <alignment horizontal="center" vertical="center"/>
    </xf>
    <xf numFmtId="4" fontId="45" fillId="0" borderId="0" xfId="3" applyNumberFormat="1" applyFont="1" applyAlignment="1">
      <alignment horizontal="center" vertical="center"/>
    </xf>
    <xf numFmtId="0" fontId="4" fillId="12" borderId="0" xfId="0" applyFont="1" applyFill="1" applyAlignment="1">
      <alignment vertical="center"/>
    </xf>
    <xf numFmtId="0" fontId="48" fillId="0" borderId="0" xfId="0" applyFont="1"/>
    <xf numFmtId="170" fontId="44" fillId="3" borderId="8" xfId="2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164" fontId="45" fillId="0" borderId="0" xfId="3" applyFont="1" applyAlignment="1">
      <alignment horizontal="center" vertical="center" wrapText="1"/>
    </xf>
    <xf numFmtId="175" fontId="68" fillId="0" borderId="0" xfId="0" applyNumberFormat="1" applyFont="1" applyAlignment="1">
      <alignment horizontal="center"/>
    </xf>
    <xf numFmtId="164" fontId="68" fillId="0" borderId="0" xfId="0" applyNumberFormat="1" applyFont="1" applyAlignment="1">
      <alignment horizontal="center"/>
    </xf>
    <xf numFmtId="164" fontId="45" fillId="0" borderId="0" xfId="0" applyNumberFormat="1" applyFont="1"/>
    <xf numFmtId="0" fontId="47" fillId="13" borderId="55" xfId="0" applyFont="1" applyFill="1" applyBorder="1" applyAlignment="1">
      <alignment horizontal="center" vertical="top"/>
    </xf>
    <xf numFmtId="0" fontId="47" fillId="13" borderId="56" xfId="0" applyFont="1" applyFill="1" applyBorder="1" applyAlignment="1">
      <alignment horizontal="center" vertical="top"/>
    </xf>
    <xf numFmtId="173" fontId="44" fillId="3" borderId="8" xfId="2" applyNumberFormat="1" applyFont="1" applyFill="1" applyBorder="1" applyAlignment="1">
      <alignment horizontal="center" vertical="center" wrapText="1"/>
    </xf>
    <xf numFmtId="164" fontId="44" fillId="3" borderId="8" xfId="3" applyFont="1" applyFill="1" applyBorder="1" applyAlignment="1">
      <alignment horizontal="center" vertical="center" wrapText="1"/>
    </xf>
    <xf numFmtId="173" fontId="69" fillId="3" borderId="4" xfId="2" applyNumberFormat="1" applyFont="1" applyFill="1" applyBorder="1" applyAlignment="1">
      <alignment horizontal="center" vertical="center" wrapText="1"/>
    </xf>
    <xf numFmtId="0" fontId="11" fillId="12" borderId="57" xfId="0" applyFont="1" applyFill="1" applyBorder="1" applyAlignment="1">
      <alignment horizontal="left" vertical="top"/>
    </xf>
    <xf numFmtId="0" fontId="12" fillId="12" borderId="58" xfId="0" applyFont="1" applyFill="1" applyBorder="1" applyAlignment="1">
      <alignment horizontal="center"/>
    </xf>
    <xf numFmtId="0" fontId="20" fillId="12" borderId="58" xfId="0" applyFont="1" applyFill="1" applyBorder="1" applyAlignment="1">
      <alignment horizontal="center"/>
    </xf>
    <xf numFmtId="9" fontId="20" fillId="12" borderId="58" xfId="0" applyNumberFormat="1" applyFont="1" applyFill="1" applyBorder="1" applyAlignment="1">
      <alignment horizontal="center"/>
    </xf>
    <xf numFmtId="0" fontId="50" fillId="12" borderId="59" xfId="0" applyFont="1" applyFill="1" applyBorder="1" applyAlignment="1">
      <alignment horizontal="right"/>
    </xf>
    <xf numFmtId="169" fontId="58" fillId="12" borderId="60" xfId="0" applyNumberFormat="1" applyFont="1" applyFill="1" applyBorder="1" applyAlignment="1">
      <alignment horizontal="center" vertical="center"/>
    </xf>
    <xf numFmtId="0" fontId="61" fillId="0" borderId="12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167" fontId="51" fillId="2" borderId="61" xfId="0" applyNumberFormat="1" applyFont="1" applyFill="1" applyBorder="1" applyAlignment="1">
      <alignment horizontal="center"/>
    </xf>
    <xf numFmtId="170" fontId="61" fillId="12" borderId="60" xfId="2" applyNumberFormat="1" applyFont="1" applyFill="1" applyBorder="1" applyAlignment="1">
      <alignment horizontal="center" vertical="center"/>
    </xf>
    <xf numFmtId="170" fontId="2" fillId="0" borderId="62" xfId="0" applyNumberFormat="1" applyFont="1" applyBorder="1"/>
    <xf numFmtId="170" fontId="70" fillId="0" borderId="63" xfId="2" applyNumberFormat="1" applyFont="1" applyFill="1" applyBorder="1" applyAlignment="1">
      <alignment horizontal="center" vertical="center"/>
    </xf>
    <xf numFmtId="170" fontId="70" fillId="0" borderId="1" xfId="2" applyNumberFormat="1" applyFont="1" applyFill="1" applyBorder="1" applyAlignment="1">
      <alignment horizontal="center" vertical="center"/>
    </xf>
    <xf numFmtId="4" fontId="70" fillId="0" borderId="1" xfId="3" applyNumberFormat="1" applyFont="1" applyFill="1" applyBorder="1" applyAlignment="1">
      <alignment horizontal="center" vertical="center"/>
    </xf>
    <xf numFmtId="164" fontId="70" fillId="0" borderId="1" xfId="3" applyFont="1" applyFill="1" applyBorder="1" applyAlignment="1">
      <alignment horizontal="center" vertical="center"/>
    </xf>
    <xf numFmtId="164" fontId="2" fillId="0" borderId="1" xfId="3" applyFont="1" applyBorder="1" applyAlignment="1">
      <alignment horizontal="center" vertical="center"/>
    </xf>
    <xf numFmtId="170" fontId="71" fillId="0" borderId="1" xfId="0" applyNumberFormat="1" applyFont="1" applyBorder="1" applyAlignment="1">
      <alignment horizontal="center"/>
    </xf>
    <xf numFmtId="170" fontId="71" fillId="0" borderId="64" xfId="0" applyNumberFormat="1" applyFont="1" applyBorder="1" applyAlignment="1">
      <alignment horizontal="center"/>
    </xf>
    <xf numFmtId="0" fontId="11" fillId="3" borderId="65" xfId="0" applyFont="1" applyFill="1" applyBorder="1" applyAlignment="1">
      <alignment horizontal="left" vertical="top"/>
    </xf>
    <xf numFmtId="0" fontId="61" fillId="0" borderId="124" xfId="0" applyFont="1" applyBorder="1" applyAlignment="1">
      <alignment horizontal="center"/>
    </xf>
    <xf numFmtId="0" fontId="72" fillId="0" borderId="124" xfId="0" applyFont="1" applyBorder="1" applyAlignment="1">
      <alignment horizontal="center"/>
    </xf>
    <xf numFmtId="170" fontId="61" fillId="12" borderId="66" xfId="2" applyNumberFormat="1" applyFont="1" applyFill="1" applyBorder="1" applyAlignment="1">
      <alignment horizontal="center" vertical="center"/>
    </xf>
    <xf numFmtId="0" fontId="2" fillId="0" borderId="62" xfId="0" applyFont="1" applyBorder="1"/>
    <xf numFmtId="170" fontId="2" fillId="0" borderId="1" xfId="2" applyNumberFormat="1" applyFont="1" applyBorder="1" applyAlignment="1">
      <alignment horizontal="center" vertical="center"/>
    </xf>
    <xf numFmtId="4" fontId="2" fillId="0" borderId="1" xfId="3" applyNumberFormat="1" applyFont="1" applyBorder="1" applyAlignment="1">
      <alignment horizontal="center" vertical="center"/>
    </xf>
    <xf numFmtId="0" fontId="71" fillId="0" borderId="64" xfId="0" applyFont="1" applyBorder="1" applyAlignment="1">
      <alignment horizontal="center"/>
    </xf>
    <xf numFmtId="0" fontId="11" fillId="3" borderId="67" xfId="0" applyFont="1" applyFill="1" applyBorder="1" applyAlignment="1">
      <alignment horizontal="left" vertical="top"/>
    </xf>
    <xf numFmtId="0" fontId="72" fillId="0" borderId="125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166" fontId="12" fillId="0" borderId="68" xfId="0" applyNumberFormat="1" applyFont="1" applyBorder="1" applyAlignment="1">
      <alignment horizontal="center"/>
    </xf>
    <xf numFmtId="167" fontId="51" fillId="2" borderId="69" xfId="0" applyNumberFormat="1" applyFont="1" applyFill="1" applyBorder="1" applyAlignment="1">
      <alignment horizontal="center"/>
    </xf>
    <xf numFmtId="170" fontId="71" fillId="12" borderId="70" xfId="2" applyNumberFormat="1" applyFont="1" applyFill="1" applyBorder="1" applyAlignment="1">
      <alignment horizontal="center" vertical="center"/>
    </xf>
    <xf numFmtId="170" fontId="2" fillId="0" borderId="0" xfId="0" applyNumberFormat="1" applyFont="1"/>
    <xf numFmtId="0" fontId="11" fillId="12" borderId="71" xfId="0" applyFont="1" applyFill="1" applyBorder="1" applyAlignment="1">
      <alignment horizontal="left" vertical="top"/>
    </xf>
    <xf numFmtId="0" fontId="72" fillId="12" borderId="17" xfId="0" applyFont="1" applyFill="1" applyBorder="1" applyAlignment="1">
      <alignment horizontal="center"/>
    </xf>
    <xf numFmtId="0" fontId="12" fillId="12" borderId="17" xfId="0" applyFont="1" applyFill="1" applyBorder="1" applyAlignment="1">
      <alignment horizontal="center"/>
    </xf>
    <xf numFmtId="166" fontId="12" fillId="12" borderId="17" xfId="0" applyNumberFormat="1" applyFont="1" applyFill="1" applyBorder="1" applyAlignment="1">
      <alignment horizontal="center"/>
    </xf>
    <xf numFmtId="167" fontId="51" fillId="12" borderId="72" xfId="0" applyNumberFormat="1" applyFont="1" applyFill="1" applyBorder="1" applyAlignment="1">
      <alignment horizontal="center"/>
    </xf>
    <xf numFmtId="0" fontId="61" fillId="0" borderId="1" xfId="0" applyFont="1" applyBorder="1" applyAlignment="1">
      <alignment horizontal="center"/>
    </xf>
    <xf numFmtId="170" fontId="61" fillId="0" borderId="62" xfId="0" applyNumberFormat="1" applyFont="1" applyBorder="1"/>
    <xf numFmtId="170" fontId="70" fillId="0" borderId="63" xfId="2" applyNumberFormat="1" applyFont="1" applyBorder="1" applyAlignment="1">
      <alignment horizontal="center" vertical="center"/>
    </xf>
    <xf numFmtId="170" fontId="70" fillId="0" borderId="1" xfId="2" applyNumberFormat="1" applyFont="1" applyBorder="1" applyAlignment="1">
      <alignment horizontal="center" vertical="center"/>
    </xf>
    <xf numFmtId="164" fontId="70" fillId="0" borderId="1" xfId="3" applyFont="1" applyBorder="1" applyAlignment="1">
      <alignment horizontal="center" vertical="center"/>
    </xf>
    <xf numFmtId="0" fontId="72" fillId="0" borderId="1" xfId="0" applyFont="1" applyBorder="1" applyAlignment="1">
      <alignment horizontal="center"/>
    </xf>
    <xf numFmtId="173" fontId="2" fillId="0" borderId="1" xfId="2" applyNumberFormat="1" applyFont="1" applyBorder="1" applyAlignment="1">
      <alignment horizontal="center" vertical="center"/>
    </xf>
    <xf numFmtId="0" fontId="72" fillId="0" borderId="18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167" fontId="51" fillId="2" borderId="73" xfId="0" applyNumberFormat="1" applyFont="1" applyFill="1" applyBorder="1" applyAlignment="1">
      <alignment horizontal="center"/>
    </xf>
    <xf numFmtId="167" fontId="51" fillId="12" borderId="17" xfId="0" applyNumberFormat="1" applyFont="1" applyFill="1" applyBorder="1" applyAlignment="1">
      <alignment horizontal="center"/>
    </xf>
    <xf numFmtId="167" fontId="51" fillId="2" borderId="1" xfId="0" applyNumberFormat="1" applyFont="1" applyFill="1" applyBorder="1" applyAlignment="1">
      <alignment horizontal="center"/>
    </xf>
    <xf numFmtId="170" fontId="61" fillId="12" borderId="126" xfId="2" applyNumberFormat="1" applyFont="1" applyFill="1" applyBorder="1" applyAlignment="1">
      <alignment horizontal="center" vertical="center"/>
    </xf>
    <xf numFmtId="173" fontId="70" fillId="0" borderId="1" xfId="2" applyNumberFormat="1" applyFont="1" applyBorder="1" applyAlignment="1">
      <alignment horizontal="center" vertical="center"/>
    </xf>
    <xf numFmtId="0" fontId="70" fillId="0" borderId="1" xfId="3" applyNumberFormat="1" applyFont="1" applyBorder="1" applyAlignment="1">
      <alignment horizontal="center" vertical="center"/>
    </xf>
    <xf numFmtId="37" fontId="70" fillId="0" borderId="1" xfId="3" applyNumberFormat="1" applyFont="1" applyBorder="1" applyAlignment="1">
      <alignment horizontal="center" vertical="center"/>
    </xf>
    <xf numFmtId="1" fontId="70" fillId="0" borderId="1" xfId="3" applyNumberFormat="1" applyFont="1" applyBorder="1" applyAlignment="1">
      <alignment horizontal="center" vertical="center"/>
    </xf>
    <xf numFmtId="170" fontId="61" fillId="12" borderId="127" xfId="2" applyNumberFormat="1" applyFont="1" applyFill="1" applyBorder="1" applyAlignment="1">
      <alignment horizontal="center" vertical="center"/>
    </xf>
    <xf numFmtId="170" fontId="71" fillId="0" borderId="62" xfId="0" applyNumberFormat="1" applyFont="1" applyBorder="1"/>
    <xf numFmtId="167" fontId="51" fillId="2" borderId="18" xfId="0" applyNumberFormat="1" applyFont="1" applyFill="1" applyBorder="1" applyAlignment="1">
      <alignment horizontal="center"/>
    </xf>
    <xf numFmtId="170" fontId="71" fillId="12" borderId="128" xfId="2" applyNumberFormat="1" applyFont="1" applyFill="1" applyBorder="1" applyAlignment="1">
      <alignment horizontal="center" vertical="center"/>
    </xf>
    <xf numFmtId="0" fontId="72" fillId="12" borderId="74" xfId="0" applyFont="1" applyFill="1" applyBorder="1" applyAlignment="1">
      <alignment horizontal="center"/>
    </xf>
    <xf numFmtId="166" fontId="12" fillId="12" borderId="58" xfId="0" applyNumberFormat="1" applyFont="1" applyFill="1" applyBorder="1" applyAlignment="1">
      <alignment horizontal="center"/>
    </xf>
    <xf numFmtId="167" fontId="51" fillId="12" borderId="58" xfId="0" applyNumberFormat="1" applyFont="1" applyFill="1" applyBorder="1" applyAlignment="1">
      <alignment horizontal="center"/>
    </xf>
    <xf numFmtId="0" fontId="61" fillId="0" borderId="63" xfId="0" applyFont="1" applyBorder="1" applyAlignment="1">
      <alignment horizontal="center"/>
    </xf>
    <xf numFmtId="0" fontId="72" fillId="0" borderId="63" xfId="0" applyFont="1" applyBorder="1" applyAlignment="1">
      <alignment horizontal="center"/>
    </xf>
    <xf numFmtId="0" fontId="72" fillId="0" borderId="75" xfId="0" applyFont="1" applyBorder="1" applyAlignment="1">
      <alignment horizontal="center"/>
    </xf>
    <xf numFmtId="170" fontId="71" fillId="12" borderId="129" xfId="2" applyNumberFormat="1" applyFont="1" applyFill="1" applyBorder="1" applyAlignment="1">
      <alignment horizontal="center" vertical="center"/>
    </xf>
    <xf numFmtId="0" fontId="72" fillId="12" borderId="76" xfId="0" applyFont="1" applyFill="1" applyBorder="1" applyAlignment="1">
      <alignment horizontal="center"/>
    </xf>
    <xf numFmtId="170" fontId="2" fillId="0" borderId="62" xfId="2" applyNumberFormat="1" applyFont="1" applyFill="1" applyBorder="1" applyAlignment="1">
      <alignment horizontal="center" vertical="center"/>
    </xf>
    <xf numFmtId="37" fontId="70" fillId="0" borderId="1" xfId="2" applyNumberFormat="1" applyFont="1" applyBorder="1" applyAlignment="1">
      <alignment horizontal="center" vertical="center"/>
    </xf>
    <xf numFmtId="39" fontId="70" fillId="0" borderId="1" xfId="2" applyNumberFormat="1" applyFont="1" applyBorder="1" applyAlignment="1">
      <alignment horizontal="center" vertical="center"/>
    </xf>
    <xf numFmtId="0" fontId="24" fillId="7" borderId="0" xfId="0" applyFont="1" applyFill="1"/>
    <xf numFmtId="0" fontId="52" fillId="0" borderId="0" xfId="0" applyFont="1"/>
    <xf numFmtId="175" fontId="2" fillId="0" borderId="0" xfId="0" applyNumberFormat="1" applyFont="1"/>
    <xf numFmtId="4" fontId="70" fillId="0" borderId="1" xfId="3" applyNumberFormat="1" applyFont="1" applyBorder="1" applyAlignment="1">
      <alignment horizontal="center" vertical="center"/>
    </xf>
    <xf numFmtId="174" fontId="70" fillId="0" borderId="1" xfId="2" applyNumberFormat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/>
    </xf>
    <xf numFmtId="170" fontId="2" fillId="0" borderId="62" xfId="2" applyNumberFormat="1" applyFont="1" applyFill="1" applyBorder="1" applyAlignment="1">
      <alignment horizontal="center"/>
    </xf>
    <xf numFmtId="0" fontId="70" fillId="0" borderId="1" xfId="2" applyNumberFormat="1" applyFont="1" applyFill="1" applyBorder="1" applyAlignment="1">
      <alignment horizontal="center" vertical="center"/>
    </xf>
    <xf numFmtId="170" fontId="2" fillId="0" borderId="1" xfId="2" applyNumberFormat="1" applyFont="1" applyFill="1" applyBorder="1" applyAlignment="1">
      <alignment horizontal="center" vertical="center"/>
    </xf>
    <xf numFmtId="173" fontId="2" fillId="0" borderId="1" xfId="2" applyNumberFormat="1" applyFont="1" applyFill="1" applyBorder="1" applyAlignment="1">
      <alignment horizontal="center" vertical="center"/>
    </xf>
    <xf numFmtId="164" fontId="2" fillId="0" borderId="1" xfId="3" applyFont="1" applyFill="1" applyBorder="1" applyAlignment="1">
      <alignment horizontal="center" vertical="center"/>
    </xf>
    <xf numFmtId="0" fontId="70" fillId="0" borderId="1" xfId="2" applyNumberFormat="1" applyFont="1" applyBorder="1" applyAlignment="1">
      <alignment horizontal="center" vertical="center"/>
    </xf>
    <xf numFmtId="0" fontId="73" fillId="0" borderId="1" xfId="0" applyFont="1" applyBorder="1" applyAlignment="1">
      <alignment horizontal="center"/>
    </xf>
    <xf numFmtId="166" fontId="73" fillId="0" borderId="1" xfId="0" applyNumberFormat="1" applyFont="1" applyBorder="1" applyAlignment="1">
      <alignment horizontal="center"/>
    </xf>
    <xf numFmtId="170" fontId="71" fillId="0" borderId="1" xfId="2" applyNumberFormat="1" applyFont="1" applyBorder="1" applyAlignment="1">
      <alignment horizontal="center" vertical="center"/>
    </xf>
    <xf numFmtId="0" fontId="72" fillId="0" borderId="77" xfId="0" applyFont="1" applyBorder="1" applyAlignment="1">
      <alignment horizontal="center"/>
    </xf>
    <xf numFmtId="167" fontId="51" fillId="2" borderId="68" xfId="0" applyNumberFormat="1" applyFont="1" applyFill="1" applyBorder="1" applyAlignment="1">
      <alignment horizontal="center"/>
    </xf>
    <xf numFmtId="170" fontId="71" fillId="0" borderId="25" xfId="2" applyNumberFormat="1" applyFont="1" applyFill="1" applyBorder="1" applyAlignment="1">
      <alignment horizontal="center"/>
    </xf>
    <xf numFmtId="174" fontId="74" fillId="0" borderId="0" xfId="2" applyNumberFormat="1" applyFont="1" applyFill="1" applyBorder="1" applyAlignment="1">
      <alignment horizontal="center" vertical="center"/>
    </xf>
    <xf numFmtId="4" fontId="74" fillId="0" borderId="0" xfId="2" applyNumberFormat="1" applyFont="1" applyFill="1" applyBorder="1" applyAlignment="1">
      <alignment horizontal="center"/>
    </xf>
    <xf numFmtId="174" fontId="74" fillId="0" borderId="0" xfId="2" applyNumberFormat="1" applyFont="1" applyFill="1" applyBorder="1" applyAlignment="1">
      <alignment horizontal="center"/>
    </xf>
    <xf numFmtId="164" fontId="74" fillId="0" borderId="0" xfId="3" applyFont="1" applyFill="1" applyBorder="1" applyAlignment="1">
      <alignment horizontal="center"/>
    </xf>
    <xf numFmtId="173" fontId="74" fillId="0" borderId="0" xfId="2" applyNumberFormat="1" applyFont="1" applyFill="1" applyBorder="1" applyAlignment="1">
      <alignment horizontal="center" vertical="center"/>
    </xf>
    <xf numFmtId="164" fontId="74" fillId="0" borderId="0" xfId="3" applyFont="1" applyFill="1" applyBorder="1" applyAlignment="1">
      <alignment horizontal="center" vertical="center"/>
    </xf>
    <xf numFmtId="164" fontId="2" fillId="0" borderId="0" xfId="3" applyFont="1" applyFill="1" applyBorder="1" applyAlignment="1">
      <alignment horizontal="center" vertical="center"/>
    </xf>
    <xf numFmtId="173" fontId="75" fillId="0" borderId="0" xfId="2" applyNumberFormat="1" applyFont="1" applyFill="1" applyBorder="1" applyAlignment="1">
      <alignment horizontal="center" vertical="center"/>
    </xf>
    <xf numFmtId="0" fontId="71" fillId="0" borderId="78" xfId="0" applyFont="1" applyBorder="1" applyAlignment="1">
      <alignment horizontal="center"/>
    </xf>
    <xf numFmtId="0" fontId="71" fillId="0" borderId="0" xfId="0" applyFont="1" applyAlignment="1">
      <alignment horizontal="center"/>
    </xf>
    <xf numFmtId="17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5" fillId="0" borderId="79" xfId="0" applyFont="1" applyBorder="1"/>
    <xf numFmtId="0" fontId="76" fillId="0" borderId="70" xfId="0" applyFont="1" applyBorder="1"/>
    <xf numFmtId="0" fontId="45" fillId="0" borderId="70" xfId="0" applyFont="1" applyBorder="1"/>
    <xf numFmtId="167" fontId="69" fillId="12" borderId="70" xfId="0" applyNumberFormat="1" applyFont="1" applyFill="1" applyBorder="1" applyAlignment="1">
      <alignment horizontal="center"/>
    </xf>
    <xf numFmtId="170" fontId="69" fillId="12" borderId="70" xfId="2" applyNumberFormat="1" applyFont="1" applyFill="1" applyBorder="1" applyAlignment="1">
      <alignment horizontal="center" vertical="center"/>
    </xf>
    <xf numFmtId="0" fontId="11" fillId="3" borderId="80" xfId="0" applyFont="1" applyFill="1" applyBorder="1" applyAlignment="1">
      <alignment horizontal="left" vertical="top"/>
    </xf>
    <xf numFmtId="0" fontId="61" fillId="0" borderId="81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166" fontId="12" fillId="0" borderId="82" xfId="0" applyNumberFormat="1" applyFont="1" applyBorder="1" applyAlignment="1">
      <alignment horizontal="center"/>
    </xf>
    <xf numFmtId="167" fontId="51" fillId="2" borderId="82" xfId="0" applyNumberFormat="1" applyFont="1" applyFill="1" applyBorder="1" applyAlignment="1">
      <alignment horizontal="center"/>
    </xf>
    <xf numFmtId="170" fontId="71" fillId="0" borderId="70" xfId="2" applyNumberFormat="1" applyFont="1" applyFill="1" applyBorder="1" applyAlignment="1">
      <alignment horizontal="center" vertical="center"/>
    </xf>
    <xf numFmtId="0" fontId="71" fillId="0" borderId="83" xfId="0" applyFont="1" applyBorder="1" applyAlignment="1">
      <alignment horizontal="center"/>
    </xf>
    <xf numFmtId="164" fontId="71" fillId="0" borderId="83" xfId="3" applyFont="1" applyBorder="1" applyAlignment="1">
      <alignment horizontal="center" vertical="center"/>
    </xf>
    <xf numFmtId="175" fontId="2" fillId="0" borderId="83" xfId="0" applyNumberFormat="1" applyFont="1" applyBorder="1"/>
    <xf numFmtId="0" fontId="2" fillId="0" borderId="83" xfId="0" applyFont="1" applyBorder="1"/>
    <xf numFmtId="0" fontId="72" fillId="0" borderId="74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166" fontId="12" fillId="0" borderId="58" xfId="0" applyNumberFormat="1" applyFont="1" applyBorder="1" applyAlignment="1">
      <alignment horizontal="center"/>
    </xf>
    <xf numFmtId="167" fontId="51" fillId="0" borderId="58" xfId="0" applyNumberFormat="1" applyFont="1" applyBorder="1" applyAlignment="1">
      <alignment horizontal="center"/>
    </xf>
    <xf numFmtId="170" fontId="75" fillId="12" borderId="70" xfId="2" applyNumberFormat="1" applyFont="1" applyFill="1" applyBorder="1" applyAlignment="1">
      <alignment horizontal="center" vertical="center"/>
    </xf>
    <xf numFmtId="173" fontId="18" fillId="12" borderId="84" xfId="2" applyNumberFormat="1" applyFont="1" applyFill="1" applyBorder="1" applyAlignment="1">
      <alignment horizontal="center" vertical="center"/>
    </xf>
    <xf numFmtId="170" fontId="2" fillId="12" borderId="85" xfId="0" applyNumberFormat="1" applyFont="1" applyFill="1" applyBorder="1"/>
    <xf numFmtId="0" fontId="2" fillId="12" borderId="85" xfId="0" applyFont="1" applyFill="1" applyBorder="1"/>
    <xf numFmtId="170" fontId="75" fillId="12" borderId="85" xfId="2" applyNumberFormat="1" applyFont="1" applyFill="1" applyBorder="1" applyAlignment="1">
      <alignment horizontal="center" vertical="center"/>
    </xf>
    <xf numFmtId="170" fontId="71" fillId="12" borderId="85" xfId="2" applyNumberFormat="1" applyFont="1" applyFill="1" applyBorder="1" applyAlignment="1">
      <alignment horizontal="center"/>
    </xf>
    <xf numFmtId="170" fontId="70" fillId="0" borderId="62" xfId="0" applyNumberFormat="1" applyFont="1" applyBorder="1"/>
    <xf numFmtId="4" fontId="44" fillId="3" borderId="8" xfId="3" applyNumberFormat="1" applyFont="1" applyFill="1" applyBorder="1" applyAlignment="1">
      <alignment horizontal="center" vertical="center" wrapText="1"/>
    </xf>
    <xf numFmtId="173" fontId="69" fillId="3" borderId="86" xfId="2" applyNumberFormat="1" applyFont="1" applyFill="1" applyBorder="1" applyAlignment="1">
      <alignment horizontal="center" vertical="center" wrapText="1"/>
    </xf>
    <xf numFmtId="16" fontId="44" fillId="12" borderId="24" xfId="0" applyNumberFormat="1" applyFont="1" applyFill="1" applyBorder="1" applyAlignment="1">
      <alignment horizontal="center" vertical="center" wrapText="1"/>
    </xf>
    <xf numFmtId="16" fontId="44" fillId="0" borderId="24" xfId="0" applyNumberFormat="1" applyFont="1" applyBorder="1" applyAlignment="1">
      <alignment horizontal="center" vertical="center" wrapText="1"/>
    </xf>
    <xf numFmtId="170" fontId="44" fillId="3" borderId="87" xfId="2" applyNumberFormat="1" applyFont="1" applyFill="1" applyBorder="1" applyAlignment="1">
      <alignment horizontal="center" vertical="center"/>
    </xf>
    <xf numFmtId="0" fontId="77" fillId="3" borderId="60" xfId="0" applyFont="1" applyFill="1" applyBorder="1" applyAlignment="1">
      <alignment horizontal="center" vertical="center"/>
    </xf>
    <xf numFmtId="0" fontId="49" fillId="0" borderId="60" xfId="0" applyFont="1" applyBorder="1" applyAlignment="1">
      <alignment horizontal="center"/>
    </xf>
    <xf numFmtId="0" fontId="77" fillId="3" borderId="60" xfId="0" applyFont="1" applyFill="1" applyBorder="1" applyAlignment="1">
      <alignment horizontal="center" vertical="center" wrapText="1"/>
    </xf>
    <xf numFmtId="9" fontId="77" fillId="3" borderId="60" xfId="0" applyNumberFormat="1" applyFont="1" applyFill="1" applyBorder="1" applyAlignment="1">
      <alignment horizontal="center" vertical="center"/>
    </xf>
    <xf numFmtId="0" fontId="47" fillId="13" borderId="88" xfId="0" applyFont="1" applyFill="1" applyBorder="1" applyAlignment="1">
      <alignment vertical="top"/>
    </xf>
    <xf numFmtId="0" fontId="70" fillId="0" borderId="89" xfId="0" applyFont="1" applyBorder="1"/>
    <xf numFmtId="170" fontId="71" fillId="0" borderId="90" xfId="2" applyNumberFormat="1" applyFont="1" applyFill="1" applyBorder="1"/>
    <xf numFmtId="170" fontId="71" fillId="0" borderId="128" xfId="2" applyNumberFormat="1" applyFont="1" applyFill="1" applyBorder="1" applyAlignment="1">
      <alignment horizontal="center" vertical="center"/>
    </xf>
    <xf numFmtId="170" fontId="71" fillId="0" borderId="129" xfId="2" applyNumberFormat="1" applyFont="1" applyFill="1" applyBorder="1" applyAlignment="1">
      <alignment horizontal="center" vertical="center"/>
    </xf>
    <xf numFmtId="170" fontId="2" fillId="0" borderId="89" xfId="2" applyNumberFormat="1" applyFont="1" applyFill="1" applyBorder="1" applyAlignment="1">
      <alignment horizontal="center"/>
    </xf>
    <xf numFmtId="170" fontId="2" fillId="0" borderId="89" xfId="2" applyNumberFormat="1" applyFont="1" applyFill="1" applyBorder="1" applyAlignment="1">
      <alignment horizontal="center" vertical="center"/>
    </xf>
    <xf numFmtId="0" fontId="2" fillId="0" borderId="89" xfId="0" applyFont="1" applyBorder="1"/>
    <xf numFmtId="170" fontId="2" fillId="0" borderId="89" xfId="0" applyNumberFormat="1" applyFont="1" applyBorder="1"/>
    <xf numFmtId="170" fontId="71" fillId="0" borderId="89" xfId="0" applyNumberFormat="1" applyFont="1" applyBorder="1"/>
    <xf numFmtId="174" fontId="74" fillId="14" borderId="74" xfId="2" applyNumberFormat="1" applyFont="1" applyFill="1" applyBorder="1" applyAlignment="1">
      <alignment horizontal="center" vertical="center"/>
    </xf>
    <xf numFmtId="174" fontId="74" fillId="14" borderId="58" xfId="2" applyNumberFormat="1" applyFont="1" applyFill="1" applyBorder="1" applyAlignment="1">
      <alignment horizontal="center" vertical="center"/>
    </xf>
    <xf numFmtId="4" fontId="74" fillId="14" borderId="58" xfId="2" applyNumberFormat="1" applyFont="1" applyFill="1" applyBorder="1" applyAlignment="1">
      <alignment horizontal="center"/>
    </xf>
    <xf numFmtId="174" fontId="74" fillId="14" borderId="58" xfId="2" applyNumberFormat="1" applyFont="1" applyFill="1" applyBorder="1" applyAlignment="1">
      <alignment horizontal="center"/>
    </xf>
    <xf numFmtId="164" fontId="74" fillId="14" borderId="58" xfId="3" applyFont="1" applyFill="1" applyBorder="1" applyAlignment="1">
      <alignment horizontal="center"/>
    </xf>
    <xf numFmtId="173" fontId="74" fillId="14" borderId="58" xfId="2" applyNumberFormat="1" applyFont="1" applyFill="1" applyBorder="1" applyAlignment="1">
      <alignment horizontal="center" vertical="center"/>
    </xf>
    <xf numFmtId="164" fontId="74" fillId="14" borderId="58" xfId="3" applyFont="1" applyFill="1" applyBorder="1" applyAlignment="1">
      <alignment horizontal="center" vertical="center"/>
    </xf>
    <xf numFmtId="164" fontId="2" fillId="14" borderId="58" xfId="3" applyFont="1" applyFill="1" applyBorder="1" applyAlignment="1">
      <alignment horizontal="center" vertical="center"/>
    </xf>
    <xf numFmtId="173" fontId="75" fillId="14" borderId="58" xfId="2" applyNumberFormat="1" applyFont="1" applyFill="1" applyBorder="1" applyAlignment="1">
      <alignment horizontal="center" vertical="center"/>
    </xf>
    <xf numFmtId="0" fontId="71" fillId="14" borderId="91" xfId="0" applyFont="1" applyFill="1" applyBorder="1" applyAlignment="1">
      <alignment horizontal="center"/>
    </xf>
    <xf numFmtId="4" fontId="74" fillId="14" borderId="58" xfId="3" applyNumberFormat="1" applyFont="1" applyFill="1" applyBorder="1" applyAlignment="1">
      <alignment horizontal="center" vertical="center"/>
    </xf>
    <xf numFmtId="173" fontId="70" fillId="14" borderId="58" xfId="2" applyNumberFormat="1" applyFont="1" applyFill="1" applyBorder="1" applyAlignment="1">
      <alignment horizontal="center" vertical="center"/>
    </xf>
    <xf numFmtId="174" fontId="70" fillId="14" borderId="58" xfId="2" applyNumberFormat="1" applyFont="1" applyFill="1" applyBorder="1" applyAlignment="1">
      <alignment horizontal="center" vertical="center"/>
    </xf>
    <xf numFmtId="164" fontId="70" fillId="14" borderId="58" xfId="3" applyFont="1" applyFill="1" applyBorder="1" applyAlignment="1">
      <alignment horizontal="center" vertical="center"/>
    </xf>
    <xf numFmtId="164" fontId="71" fillId="14" borderId="91" xfId="3" applyFont="1" applyFill="1" applyBorder="1" applyAlignment="1">
      <alignment horizontal="center"/>
    </xf>
    <xf numFmtId="173" fontId="2" fillId="14" borderId="58" xfId="2" applyNumberFormat="1" applyFont="1" applyFill="1" applyBorder="1" applyAlignment="1">
      <alignment horizontal="center" vertical="center"/>
    </xf>
    <xf numFmtId="174" fontId="2" fillId="14" borderId="58" xfId="2" applyNumberFormat="1" applyFont="1" applyFill="1" applyBorder="1" applyAlignment="1">
      <alignment horizontal="center" vertical="center"/>
    </xf>
    <xf numFmtId="170" fontId="74" fillId="14" borderId="58" xfId="2" applyNumberFormat="1" applyFont="1" applyFill="1" applyBorder="1" applyAlignment="1">
      <alignment horizontal="center"/>
    </xf>
    <xf numFmtId="164" fontId="2" fillId="14" borderId="58" xfId="3" applyFont="1" applyFill="1" applyBorder="1" applyAlignment="1">
      <alignment horizontal="center"/>
    </xf>
    <xf numFmtId="1" fontId="74" fillId="14" borderId="74" xfId="2" applyNumberFormat="1" applyFont="1" applyFill="1" applyBorder="1" applyAlignment="1">
      <alignment horizontal="center" vertical="center"/>
    </xf>
    <xf numFmtId="1" fontId="74" fillId="14" borderId="58" xfId="2" applyNumberFormat="1" applyFont="1" applyFill="1" applyBorder="1" applyAlignment="1">
      <alignment horizontal="center" vertical="center"/>
    </xf>
    <xf numFmtId="1" fontId="71" fillId="14" borderId="91" xfId="0" applyNumberFormat="1" applyFont="1" applyFill="1" applyBorder="1" applyAlignment="1">
      <alignment horizontal="center"/>
    </xf>
    <xf numFmtId="0" fontId="74" fillId="14" borderId="58" xfId="2" applyNumberFormat="1" applyFont="1" applyFill="1" applyBorder="1" applyAlignment="1">
      <alignment horizontal="center" vertical="center"/>
    </xf>
    <xf numFmtId="0" fontId="74" fillId="14" borderId="58" xfId="3" applyNumberFormat="1" applyFont="1" applyFill="1" applyBorder="1" applyAlignment="1">
      <alignment horizontal="center" vertical="center"/>
    </xf>
    <xf numFmtId="170" fontId="71" fillId="14" borderId="91" xfId="0" applyNumberFormat="1" applyFont="1" applyFill="1" applyBorder="1" applyAlignment="1">
      <alignment horizontal="center"/>
    </xf>
    <xf numFmtId="174" fontId="74" fillId="14" borderId="76" xfId="2" applyNumberFormat="1" applyFont="1" applyFill="1" applyBorder="1" applyAlignment="1">
      <alignment horizontal="center" vertical="center"/>
    </xf>
    <xf numFmtId="174" fontId="74" fillId="14" borderId="17" xfId="2" applyNumberFormat="1" applyFont="1" applyFill="1" applyBorder="1" applyAlignment="1">
      <alignment horizontal="center" vertical="center"/>
    </xf>
    <xf numFmtId="4" fontId="74" fillId="14" borderId="17" xfId="3" applyNumberFormat="1" applyFont="1" applyFill="1" applyBorder="1" applyAlignment="1">
      <alignment horizontal="center" vertical="center"/>
    </xf>
    <xf numFmtId="173" fontId="74" fillId="14" borderId="17" xfId="2" applyNumberFormat="1" applyFont="1" applyFill="1" applyBorder="1" applyAlignment="1">
      <alignment horizontal="center" vertical="center"/>
    </xf>
    <xf numFmtId="164" fontId="74" fillId="14" borderId="17" xfId="3" applyFont="1" applyFill="1" applyBorder="1" applyAlignment="1">
      <alignment horizontal="center" vertical="center"/>
    </xf>
    <xf numFmtId="164" fontId="70" fillId="14" borderId="17" xfId="3" applyFont="1" applyFill="1" applyBorder="1" applyAlignment="1">
      <alignment horizontal="center" vertical="center"/>
    </xf>
    <xf numFmtId="173" fontId="75" fillId="14" borderId="17" xfId="2" applyNumberFormat="1" applyFont="1" applyFill="1" applyBorder="1" applyAlignment="1">
      <alignment horizontal="center" vertical="center"/>
    </xf>
    <xf numFmtId="173" fontId="75" fillId="14" borderId="92" xfId="2" applyNumberFormat="1" applyFont="1" applyFill="1" applyBorder="1" applyAlignment="1">
      <alignment horizontal="center" vertical="center"/>
    </xf>
    <xf numFmtId="0" fontId="77" fillId="3" borderId="93" xfId="0" applyFont="1" applyFill="1" applyBorder="1" applyAlignment="1">
      <alignment horizontal="center" vertical="center"/>
    </xf>
    <xf numFmtId="170" fontId="71" fillId="0" borderId="94" xfId="2" applyNumberFormat="1" applyFont="1" applyFill="1" applyBorder="1" applyAlignment="1">
      <alignment horizontal="center"/>
    </xf>
    <xf numFmtId="170" fontId="71" fillId="0" borderId="95" xfId="2" applyNumberFormat="1" applyFont="1" applyFill="1" applyBorder="1" applyAlignment="1">
      <alignment horizontal="center"/>
    </xf>
    <xf numFmtId="4" fontId="71" fillId="0" borderId="95" xfId="3" applyNumberFormat="1" applyFont="1" applyBorder="1" applyAlignment="1">
      <alignment horizontal="center" vertical="center"/>
    </xf>
    <xf numFmtId="164" fontId="71" fillId="0" borderId="95" xfId="3" applyFont="1" applyBorder="1" applyAlignment="1">
      <alignment horizontal="center" vertical="center"/>
    </xf>
    <xf numFmtId="173" fontId="71" fillId="0" borderId="95" xfId="2" applyNumberFormat="1" applyFont="1" applyBorder="1" applyAlignment="1">
      <alignment horizontal="center" vertical="center"/>
    </xf>
    <xf numFmtId="170" fontId="71" fillId="0" borderId="95" xfId="0" applyNumberFormat="1" applyFont="1" applyBorder="1" applyAlignment="1">
      <alignment horizontal="center"/>
    </xf>
    <xf numFmtId="170" fontId="70" fillId="0" borderId="96" xfId="2" applyNumberFormat="1" applyFont="1" applyBorder="1" applyAlignment="1">
      <alignment horizontal="center" vertical="center"/>
    </xf>
    <xf numFmtId="170" fontId="70" fillId="0" borderId="97" xfId="2" applyNumberFormat="1" applyFont="1" applyBorder="1" applyAlignment="1">
      <alignment horizontal="center" vertical="center"/>
    </xf>
    <xf numFmtId="4" fontId="70" fillId="0" borderId="97" xfId="3" applyNumberFormat="1" applyFont="1" applyBorder="1" applyAlignment="1">
      <alignment horizontal="center" vertical="center"/>
    </xf>
    <xf numFmtId="173" fontId="2" fillId="0" borderId="97" xfId="2" applyNumberFormat="1" applyFont="1" applyBorder="1" applyAlignment="1">
      <alignment horizontal="center" vertical="center"/>
    </xf>
    <xf numFmtId="170" fontId="2" fillId="0" borderId="97" xfId="2" applyNumberFormat="1" applyFont="1" applyBorder="1" applyAlignment="1">
      <alignment horizontal="center" vertical="center"/>
    </xf>
    <xf numFmtId="164" fontId="2" fillId="0" borderId="97" xfId="3" applyFont="1" applyBorder="1" applyAlignment="1">
      <alignment horizontal="center" vertical="center"/>
    </xf>
    <xf numFmtId="170" fontId="71" fillId="0" borderId="97" xfId="0" applyNumberFormat="1" applyFont="1" applyBorder="1" applyAlignment="1">
      <alignment horizontal="center"/>
    </xf>
    <xf numFmtId="0" fontId="71" fillId="0" borderId="98" xfId="0" applyFont="1" applyBorder="1" applyAlignment="1">
      <alignment horizontal="center"/>
    </xf>
    <xf numFmtId="164" fontId="71" fillId="0" borderId="95" xfId="2" applyNumberFormat="1" applyFont="1" applyBorder="1" applyAlignment="1">
      <alignment horizontal="center" vertical="center"/>
    </xf>
    <xf numFmtId="170" fontId="71" fillId="0" borderId="130" xfId="2" applyNumberFormat="1" applyFont="1" applyFill="1" applyBorder="1" applyAlignment="1">
      <alignment horizontal="center"/>
    </xf>
    <xf numFmtId="170" fontId="71" fillId="0" borderId="131" xfId="2" applyNumberFormat="1" applyFont="1" applyFill="1" applyBorder="1" applyAlignment="1">
      <alignment horizontal="center"/>
    </xf>
    <xf numFmtId="164" fontId="71" fillId="0" borderId="131" xfId="3" applyFont="1" applyBorder="1" applyAlignment="1">
      <alignment horizontal="center" vertical="center"/>
    </xf>
    <xf numFmtId="173" fontId="71" fillId="0" borderId="131" xfId="2" applyNumberFormat="1" applyFont="1" applyBorder="1" applyAlignment="1">
      <alignment horizontal="center" vertical="center"/>
    </xf>
    <xf numFmtId="164" fontId="71" fillId="0" borderId="132" xfId="3" applyFont="1" applyBorder="1" applyAlignment="1">
      <alignment horizontal="center"/>
    </xf>
    <xf numFmtId="170" fontId="71" fillId="0" borderId="130" xfId="2" applyNumberFormat="1" applyFont="1" applyBorder="1" applyAlignment="1">
      <alignment horizontal="center" vertical="center"/>
    </xf>
    <xf numFmtId="170" fontId="71" fillId="0" borderId="131" xfId="2" applyNumberFormat="1" applyFont="1" applyBorder="1" applyAlignment="1">
      <alignment horizontal="center" vertical="center"/>
    </xf>
    <xf numFmtId="164" fontId="71" fillId="0" borderId="131" xfId="2" applyNumberFormat="1" applyFont="1" applyBorder="1" applyAlignment="1">
      <alignment horizontal="center" vertical="center"/>
    </xf>
    <xf numFmtId="164" fontId="71" fillId="0" borderId="131" xfId="2" applyNumberFormat="1" applyFont="1" applyBorder="1" applyAlignment="1">
      <alignment horizontal="right" vertical="center"/>
    </xf>
    <xf numFmtId="4" fontId="71" fillId="0" borderId="131" xfId="3" applyNumberFormat="1" applyFont="1" applyBorder="1" applyAlignment="1">
      <alignment horizontal="center" vertical="center"/>
    </xf>
    <xf numFmtId="0" fontId="71" fillId="0" borderId="131" xfId="3" applyNumberFormat="1" applyFont="1" applyBorder="1" applyAlignment="1">
      <alignment horizontal="center" vertical="center"/>
    </xf>
    <xf numFmtId="37" fontId="71" fillId="0" borderId="131" xfId="3" applyNumberFormat="1" applyFont="1" applyBorder="1" applyAlignment="1">
      <alignment horizontal="center" vertical="center"/>
    </xf>
    <xf numFmtId="1" fontId="71" fillId="0" borderId="131" xfId="3" applyNumberFormat="1" applyFont="1" applyBorder="1" applyAlignment="1">
      <alignment horizontal="center" vertical="center"/>
    </xf>
    <xf numFmtId="170" fontId="71" fillId="0" borderId="130" xfId="2" applyNumberFormat="1" applyFont="1" applyFill="1" applyBorder="1" applyAlignment="1">
      <alignment horizontal="center" vertical="center"/>
    </xf>
    <xf numFmtId="170" fontId="71" fillId="0" borderId="131" xfId="2" applyNumberFormat="1" applyFont="1" applyFill="1" applyBorder="1" applyAlignment="1">
      <alignment horizontal="center" vertical="center"/>
    </xf>
    <xf numFmtId="173" fontId="70" fillId="0" borderId="97" xfId="2" applyNumberFormat="1" applyFont="1" applyBorder="1" applyAlignment="1">
      <alignment horizontal="center" vertical="center"/>
    </xf>
    <xf numFmtId="164" fontId="70" fillId="0" borderId="97" xfId="3" applyFont="1" applyFill="1" applyBorder="1" applyAlignment="1">
      <alignment horizontal="center" vertical="center"/>
    </xf>
    <xf numFmtId="164" fontId="70" fillId="0" borderId="97" xfId="3" applyFont="1" applyBorder="1" applyAlignment="1">
      <alignment horizontal="center" vertical="center"/>
    </xf>
    <xf numFmtId="170" fontId="71" fillId="0" borderId="98" xfId="0" applyNumberFormat="1" applyFont="1" applyBorder="1" applyAlignment="1">
      <alignment horizontal="center"/>
    </xf>
    <xf numFmtId="174" fontId="70" fillId="0" borderId="97" xfId="2" applyNumberFormat="1" applyFont="1" applyBorder="1" applyAlignment="1">
      <alignment horizontal="center" vertical="center"/>
    </xf>
    <xf numFmtId="170" fontId="2" fillId="0" borderId="96" xfId="2" applyNumberFormat="1" applyFont="1" applyBorder="1" applyAlignment="1">
      <alignment horizontal="center" vertical="center"/>
    </xf>
    <xf numFmtId="4" fontId="2" fillId="0" borderId="97" xfId="3" applyNumberFormat="1" applyFont="1" applyBorder="1" applyAlignment="1">
      <alignment horizontal="center" vertical="center"/>
    </xf>
    <xf numFmtId="0" fontId="2" fillId="0" borderId="97" xfId="3" applyNumberFormat="1" applyFont="1" applyBorder="1" applyAlignment="1">
      <alignment horizontal="center" vertical="center"/>
    </xf>
    <xf numFmtId="37" fontId="2" fillId="0" borderId="97" xfId="3" applyNumberFormat="1" applyFont="1" applyBorder="1" applyAlignment="1">
      <alignment horizontal="center" vertical="center"/>
    </xf>
    <xf numFmtId="1" fontId="2" fillId="0" borderId="97" xfId="3" applyNumberFormat="1" applyFont="1" applyBorder="1" applyAlignment="1">
      <alignment horizontal="center" vertical="center"/>
    </xf>
    <xf numFmtId="0" fontId="71" fillId="0" borderId="97" xfId="0" applyFont="1" applyBorder="1" applyAlignment="1">
      <alignment horizontal="center"/>
    </xf>
    <xf numFmtId="170" fontId="69" fillId="12" borderId="99" xfId="2" applyNumberFormat="1" applyFont="1" applyFill="1" applyBorder="1" applyAlignment="1">
      <alignment horizontal="center" vertical="center"/>
    </xf>
    <xf numFmtId="170" fontId="69" fillId="12" borderId="100" xfId="2" applyNumberFormat="1" applyFont="1" applyFill="1" applyBorder="1" applyAlignment="1">
      <alignment horizontal="center" vertical="center"/>
    </xf>
    <xf numFmtId="170" fontId="69" fillId="12" borderId="101" xfId="2" applyNumberFormat="1" applyFont="1" applyFill="1" applyBorder="1" applyAlignment="1">
      <alignment horizontal="center" vertical="center"/>
    </xf>
    <xf numFmtId="164" fontId="69" fillId="12" borderId="102" xfId="3" applyFont="1" applyFill="1" applyBorder="1" applyAlignment="1">
      <alignment horizontal="center" vertical="center"/>
    </xf>
    <xf numFmtId="164" fontId="69" fillId="12" borderId="101" xfId="3" applyFont="1" applyFill="1" applyBorder="1" applyAlignment="1">
      <alignment horizontal="center" vertical="center"/>
    </xf>
    <xf numFmtId="164" fontId="69" fillId="12" borderId="102" xfId="2" applyNumberFormat="1" applyFont="1" applyFill="1" applyBorder="1" applyAlignment="1">
      <alignment horizontal="center" vertical="center"/>
    </xf>
    <xf numFmtId="175" fontId="69" fillId="12" borderId="102" xfId="0" applyNumberFormat="1" applyFont="1" applyFill="1" applyBorder="1" applyAlignment="1">
      <alignment horizontal="center"/>
    </xf>
    <xf numFmtId="1" fontId="69" fillId="12" borderId="100" xfId="0" applyNumberFormat="1" applyFont="1" applyFill="1" applyBorder="1" applyAlignment="1">
      <alignment horizontal="center"/>
    </xf>
    <xf numFmtId="170" fontId="75" fillId="0" borderId="99" xfId="2" applyNumberFormat="1" applyFont="1" applyFill="1" applyBorder="1" applyAlignment="1">
      <alignment horizontal="center" vertical="center"/>
    </xf>
    <xf numFmtId="174" fontId="71" fillId="0" borderId="103" xfId="0" applyNumberFormat="1" applyFont="1" applyBorder="1" applyAlignment="1">
      <alignment horizontal="center"/>
    </xf>
    <xf numFmtId="164" fontId="71" fillId="0" borderId="78" xfId="3" applyFont="1" applyBorder="1" applyAlignment="1">
      <alignment horizontal="center" vertical="center"/>
    </xf>
    <xf numFmtId="173" fontId="71" fillId="0" borderId="104" xfId="2" applyNumberFormat="1" applyFont="1" applyBorder="1" applyAlignment="1">
      <alignment horizontal="center" vertical="center"/>
    </xf>
    <xf numFmtId="164" fontId="71" fillId="0" borderId="104" xfId="3" applyFont="1" applyBorder="1" applyAlignment="1">
      <alignment horizontal="center" vertical="center"/>
    </xf>
    <xf numFmtId="0" fontId="71" fillId="0" borderId="105" xfId="0" applyFont="1" applyBorder="1" applyAlignment="1">
      <alignment horizontal="center"/>
    </xf>
    <xf numFmtId="164" fontId="71" fillId="0" borderId="105" xfId="3" applyFont="1" applyBorder="1" applyAlignment="1">
      <alignment horizontal="center" vertical="center"/>
    </xf>
    <xf numFmtId="0" fontId="71" fillId="0" borderId="105" xfId="3" applyNumberFormat="1" applyFont="1" applyBorder="1" applyAlignment="1">
      <alignment horizontal="center" vertical="center"/>
    </xf>
    <xf numFmtId="173" fontId="71" fillId="0" borderId="105" xfId="2" applyNumberFormat="1" applyFont="1" applyBorder="1" applyAlignment="1">
      <alignment horizontal="center" vertical="center"/>
    </xf>
    <xf numFmtId="3" fontId="71" fillId="0" borderId="105" xfId="3" applyNumberFormat="1" applyFont="1" applyBorder="1" applyAlignment="1">
      <alignment horizontal="center" vertical="center"/>
    </xf>
    <xf numFmtId="164" fontId="71" fillId="0" borderId="106" xfId="3" applyFont="1" applyBorder="1" applyAlignment="1">
      <alignment horizontal="center"/>
    </xf>
    <xf numFmtId="0" fontId="45" fillId="0" borderId="60" xfId="0" applyFont="1" applyBorder="1"/>
    <xf numFmtId="0" fontId="45" fillId="0" borderId="60" xfId="0" applyFont="1" applyBorder="1" applyAlignment="1">
      <alignment horizontal="center"/>
    </xf>
    <xf numFmtId="0" fontId="54" fillId="0" borderId="60" xfId="0" applyFont="1" applyBorder="1"/>
    <xf numFmtId="16" fontId="54" fillId="0" borderId="60" xfId="0" applyNumberFormat="1" applyFont="1" applyBorder="1"/>
    <xf numFmtId="170" fontId="45" fillId="0" borderId="60" xfId="2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center"/>
    </xf>
    <xf numFmtId="0" fontId="45" fillId="0" borderId="24" xfId="0" applyFont="1" applyBorder="1"/>
    <xf numFmtId="0" fontId="45" fillId="0" borderId="107" xfId="0" applyFont="1" applyBorder="1"/>
    <xf numFmtId="0" fontId="45" fillId="0" borderId="107" xfId="0" applyFont="1" applyBorder="1" applyAlignment="1">
      <alignment horizontal="center"/>
    </xf>
    <xf numFmtId="14" fontId="69" fillId="12" borderId="108" xfId="0" applyNumberFormat="1" applyFont="1" applyFill="1" applyBorder="1" applyAlignment="1">
      <alignment horizontal="center"/>
    </xf>
    <xf numFmtId="0" fontId="45" fillId="0" borderId="108" xfId="0" applyFont="1" applyBorder="1"/>
    <xf numFmtId="0" fontId="54" fillId="16" borderId="109" xfId="0" applyFont="1" applyFill="1" applyBorder="1" applyAlignment="1">
      <alignment horizontal="left"/>
    </xf>
    <xf numFmtId="0" fontId="69" fillId="3" borderId="93" xfId="0" applyFont="1" applyFill="1" applyBorder="1" applyAlignment="1">
      <alignment horizontal="left"/>
    </xf>
    <xf numFmtId="0" fontId="54" fillId="17" borderId="93" xfId="0" applyFont="1" applyFill="1" applyBorder="1" applyAlignment="1">
      <alignment horizontal="left"/>
    </xf>
    <xf numFmtId="0" fontId="54" fillId="3" borderId="93" xfId="0" applyFont="1" applyFill="1" applyBorder="1" applyAlignment="1">
      <alignment horizontal="left"/>
    </xf>
    <xf numFmtId="170" fontId="45" fillId="0" borderId="0" xfId="2" applyNumberFormat="1" applyFont="1" applyBorder="1" applyAlignment="1">
      <alignment horizontal="center" vertical="center"/>
    </xf>
    <xf numFmtId="170" fontId="45" fillId="0" borderId="107" xfId="2" applyNumberFormat="1" applyFont="1" applyBorder="1" applyAlignment="1">
      <alignment horizontal="center" vertical="center"/>
    </xf>
    <xf numFmtId="0" fontId="45" fillId="15" borderId="0" xfId="0" applyFont="1" applyFill="1"/>
    <xf numFmtId="0" fontId="45" fillId="15" borderId="24" xfId="0" applyFont="1" applyFill="1" applyBorder="1"/>
    <xf numFmtId="0" fontId="54" fillId="12" borderId="114" xfId="0" applyFont="1" applyFill="1" applyBorder="1" applyAlignment="1">
      <alignment horizontal="left"/>
    </xf>
    <xf numFmtId="0" fontId="54" fillId="12" borderId="108" xfId="0" applyFont="1" applyFill="1" applyBorder="1"/>
    <xf numFmtId="166" fontId="45" fillId="12" borderId="108" xfId="0" applyNumberFormat="1" applyFont="1" applyFill="1" applyBorder="1" applyAlignment="1">
      <alignment horizontal="center"/>
    </xf>
    <xf numFmtId="0" fontId="54" fillId="0" borderId="107" xfId="0" applyFont="1" applyBorder="1"/>
    <xf numFmtId="0" fontId="54" fillId="0" borderId="0" xfId="0" applyFont="1"/>
    <xf numFmtId="0" fontId="45" fillId="0" borderId="0" xfId="0" applyFont="1" applyAlignment="1">
      <alignment horizontal="center"/>
    </xf>
    <xf numFmtId="167" fontId="45" fillId="12" borderId="115" xfId="0" applyNumberFormat="1" applyFont="1" applyFill="1" applyBorder="1" applyAlignment="1">
      <alignment horizontal="center"/>
    </xf>
    <xf numFmtId="0" fontId="45" fillId="0" borderId="118" xfId="0" applyFont="1" applyBorder="1"/>
    <xf numFmtId="0" fontId="45" fillId="0" borderId="119" xfId="0" applyFont="1" applyBorder="1"/>
    <xf numFmtId="0" fontId="45" fillId="0" borderId="133" xfId="0" applyFont="1" applyBorder="1"/>
    <xf numFmtId="176" fontId="69" fillId="12" borderId="110" xfId="0" applyNumberFormat="1" applyFont="1" applyFill="1" applyBorder="1" applyAlignment="1">
      <alignment horizontal="center" wrapText="1"/>
    </xf>
    <xf numFmtId="0" fontId="54" fillId="19" borderId="25" xfId="0" applyFont="1" applyFill="1" applyBorder="1" applyAlignment="1">
      <alignment wrapText="1"/>
    </xf>
    <xf numFmtId="0" fontId="54" fillId="19" borderId="25" xfId="0" applyFont="1" applyFill="1" applyBorder="1" applyAlignment="1">
      <alignment horizontal="center"/>
    </xf>
    <xf numFmtId="0" fontId="54" fillId="19" borderId="117" xfId="0" applyFont="1" applyFill="1" applyBorder="1" applyAlignment="1">
      <alignment horizontal="right"/>
    </xf>
    <xf numFmtId="167" fontId="45" fillId="12" borderId="102" xfId="0" applyNumberFormat="1" applyFont="1" applyFill="1" applyBorder="1" applyAlignment="1">
      <alignment horizontal="center"/>
    </xf>
    <xf numFmtId="0" fontId="54" fillId="3" borderId="120" xfId="0" applyFont="1" applyFill="1" applyBorder="1" applyAlignment="1">
      <alignment horizontal="left"/>
    </xf>
    <xf numFmtId="0" fontId="54" fillId="0" borderId="25" xfId="0" applyFont="1" applyBorder="1"/>
    <xf numFmtId="0" fontId="45" fillId="0" borderId="25" xfId="0" applyFont="1" applyBorder="1" applyAlignment="1">
      <alignment horizontal="center"/>
    </xf>
    <xf numFmtId="170" fontId="54" fillId="0" borderId="136" xfId="2" applyNumberFormat="1" applyFont="1" applyFill="1" applyBorder="1" applyAlignment="1">
      <alignment horizontal="center"/>
    </xf>
    <xf numFmtId="170" fontId="45" fillId="0" borderId="60" xfId="2" applyNumberFormat="1" applyFont="1" applyFill="1" applyBorder="1" applyAlignment="1">
      <alignment horizontal="center"/>
    </xf>
    <xf numFmtId="0" fontId="54" fillId="3" borderId="93" xfId="0" applyFont="1" applyFill="1" applyBorder="1" applyAlignment="1">
      <alignment horizontal="center"/>
    </xf>
    <xf numFmtId="0" fontId="54" fillId="3" borderId="60" xfId="0" applyFont="1" applyFill="1" applyBorder="1"/>
    <xf numFmtId="0" fontId="54" fillId="3" borderId="60" xfId="0" applyFont="1" applyFill="1" applyBorder="1" applyAlignment="1">
      <alignment horizontal="center"/>
    </xf>
    <xf numFmtId="0" fontId="54" fillId="3" borderId="60" xfId="0" applyFont="1" applyFill="1" applyBorder="1" applyAlignment="1">
      <alignment horizontal="center" wrapText="1"/>
    </xf>
    <xf numFmtId="167" fontId="45" fillId="2" borderId="117" xfId="0" applyNumberFormat="1" applyFont="1" applyFill="1" applyBorder="1" applyAlignment="1">
      <alignment horizontal="center"/>
    </xf>
    <xf numFmtId="0" fontId="79" fillId="20" borderId="60" xfId="6" applyFont="1" applyBorder="1" applyAlignment="1">
      <alignment wrapText="1"/>
    </xf>
    <xf numFmtId="37" fontId="45" fillId="2" borderId="112" xfId="3" applyNumberFormat="1" applyFont="1" applyFill="1" applyBorder="1" applyAlignment="1">
      <alignment horizontal="center"/>
    </xf>
    <xf numFmtId="0" fontId="54" fillId="3" borderId="60" xfId="0" applyFont="1" applyFill="1" applyBorder="1" applyAlignment="1">
      <alignment horizontal="left"/>
    </xf>
    <xf numFmtId="0" fontId="45" fillId="0" borderId="25" xfId="0" applyFont="1" applyBorder="1"/>
    <xf numFmtId="176" fontId="69" fillId="12" borderId="135" xfId="0" applyNumberFormat="1" applyFont="1" applyFill="1" applyBorder="1" applyAlignment="1">
      <alignment horizontal="center" wrapText="1"/>
    </xf>
    <xf numFmtId="167" fontId="45" fillId="12" borderId="114" xfId="0" applyNumberFormat="1" applyFont="1" applyFill="1" applyBorder="1" applyAlignment="1">
      <alignment horizontal="center"/>
    </xf>
    <xf numFmtId="0" fontId="45" fillId="0" borderId="111" xfId="0" applyFont="1" applyBorder="1"/>
    <xf numFmtId="0" fontId="45" fillId="0" borderId="112" xfId="0" applyFont="1" applyBorder="1"/>
    <xf numFmtId="0" fontId="54" fillId="21" borderId="60" xfId="0" applyFont="1" applyFill="1" applyBorder="1" applyAlignment="1">
      <alignment horizontal="center" wrapText="1"/>
    </xf>
    <xf numFmtId="0" fontId="45" fillId="21" borderId="107" xfId="0" applyFont="1" applyFill="1" applyBorder="1" applyAlignment="1">
      <alignment horizontal="center"/>
    </xf>
    <xf numFmtId="0" fontId="54" fillId="3" borderId="117" xfId="0" applyFont="1" applyFill="1" applyBorder="1" applyAlignment="1">
      <alignment horizontal="left"/>
    </xf>
    <xf numFmtId="37" fontId="45" fillId="2" borderId="134" xfId="3" applyNumberFormat="1" applyFont="1" applyFill="1" applyBorder="1" applyAlignment="1">
      <alignment horizontal="center"/>
    </xf>
    <xf numFmtId="0" fontId="54" fillId="19" borderId="120" xfId="0" applyFont="1" applyFill="1" applyBorder="1" applyAlignment="1">
      <alignment horizontal="center"/>
    </xf>
    <xf numFmtId="0" fontId="54" fillId="19" borderId="78" xfId="0" applyFont="1" applyFill="1" applyBorder="1" applyAlignment="1">
      <alignment horizontal="center"/>
    </xf>
    <xf numFmtId="0" fontId="45" fillId="0" borderId="137" xfId="0" applyFont="1" applyBorder="1" applyAlignment="1">
      <alignment horizontal="center"/>
    </xf>
    <xf numFmtId="0" fontId="45" fillId="0" borderId="138" xfId="0" applyFont="1" applyBorder="1" applyAlignment="1">
      <alignment horizontal="center"/>
    </xf>
    <xf numFmtId="0" fontId="45" fillId="0" borderId="114" xfId="0" applyFont="1" applyBorder="1" applyAlignment="1">
      <alignment horizontal="center"/>
    </xf>
    <xf numFmtId="0" fontId="45" fillId="0" borderId="135" xfId="0" applyFont="1" applyBorder="1" applyAlignment="1">
      <alignment horizontal="center"/>
    </xf>
    <xf numFmtId="0" fontId="45" fillId="0" borderId="115" xfId="0" applyFont="1" applyBorder="1" applyAlignment="1">
      <alignment horizontal="center"/>
    </xf>
    <xf numFmtId="0" fontId="45" fillId="0" borderId="101" xfId="0" applyFont="1" applyBorder="1" applyAlignment="1">
      <alignment horizontal="center"/>
    </xf>
    <xf numFmtId="0" fontId="54" fillId="19" borderId="117" xfId="0" applyFont="1" applyFill="1" applyBorder="1" applyAlignment="1">
      <alignment horizontal="center"/>
    </xf>
    <xf numFmtId="0" fontId="45" fillId="12" borderId="0" xfId="0" applyFont="1" applyFill="1" applyAlignment="1">
      <alignment horizontal="center"/>
    </xf>
    <xf numFmtId="0" fontId="45" fillId="12" borderId="107" xfId="0" applyFont="1" applyFill="1" applyBorder="1" applyAlignment="1">
      <alignment horizontal="center"/>
    </xf>
    <xf numFmtId="0" fontId="45" fillId="12" borderId="60" xfId="0" applyFont="1" applyFill="1" applyBorder="1" applyAlignment="1">
      <alignment horizontal="center"/>
    </xf>
    <xf numFmtId="0" fontId="56" fillId="18" borderId="88" xfId="0" applyFont="1" applyFill="1" applyBorder="1" applyAlignment="1">
      <alignment horizontal="center"/>
    </xf>
    <xf numFmtId="0" fontId="56" fillId="18" borderId="121" xfId="0" applyFont="1" applyFill="1" applyBorder="1" applyAlignment="1">
      <alignment horizontal="center"/>
    </xf>
    <xf numFmtId="0" fontId="56" fillId="18" borderId="122" xfId="0" applyFont="1" applyFill="1" applyBorder="1" applyAlignment="1">
      <alignment horizontal="center"/>
    </xf>
    <xf numFmtId="0" fontId="55" fillId="19" borderId="120" xfId="0" applyFont="1" applyFill="1" applyBorder="1" applyAlignment="1">
      <alignment horizontal="center" wrapText="1"/>
    </xf>
    <xf numFmtId="0" fontId="55" fillId="19" borderId="25" xfId="0" applyFont="1" applyFill="1" applyBorder="1" applyAlignment="1">
      <alignment horizontal="center"/>
    </xf>
    <xf numFmtId="167" fontId="45" fillId="2" borderId="117" xfId="0" applyNumberFormat="1" applyFont="1" applyFill="1" applyBorder="1" applyAlignment="1">
      <alignment horizontal="center"/>
    </xf>
    <xf numFmtId="167" fontId="45" fillId="2" borderId="116" xfId="0" applyNumberFormat="1" applyFont="1" applyFill="1" applyBorder="1" applyAlignment="1">
      <alignment horizontal="center"/>
    </xf>
    <xf numFmtId="0" fontId="53" fillId="13" borderId="113" xfId="4" applyFont="1" applyFill="1" applyBorder="1" applyAlignment="1">
      <alignment horizontal="center"/>
    </xf>
    <xf numFmtId="0" fontId="0" fillId="0" borderId="121" xfId="0" applyBorder="1"/>
  </cellXfs>
  <cellStyles count="7">
    <cellStyle name="Accent4" xfId="1" builtinId="41"/>
    <cellStyle name="Bad" xfId="6" builtinId="27"/>
    <cellStyle name="Comma" xfId="2" builtinId="3"/>
    <cellStyle name="Currency" xfId="3" builtinId="4"/>
    <cellStyle name="Normal" xfId="0" builtinId="0"/>
    <cellStyle name="Normal 2" xfId="4"/>
    <cellStyle name="Percent" xfId="5" builtinId="5"/>
  </cellStyles>
  <dxfs count="34"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4FBE1"/>
      <rgbColor rgb="0052527C"/>
      <rgbColor rgb="00D3F4C2"/>
      <rgbColor rgb="00FFEFFF"/>
      <rgbColor rgb="00FFFFCC"/>
      <rgbColor rgb="00800000"/>
      <rgbColor rgb="00003300"/>
      <rgbColor rgb="00000080"/>
      <rgbColor rgb="00663300"/>
      <rgbColor rgb="00800080"/>
      <rgbColor rgb="001B1155"/>
      <rgbColor rgb="00E6E6E6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CEADC"/>
      <rgbColor rgb="00E9FBFF"/>
      <rgbColor rgb="00F9FD9F"/>
      <rgbColor rgb="00FFFFC5"/>
      <rgbColor rgb="00CDE6FF"/>
      <rgbColor rgb="00FFE1FF"/>
      <rgbColor rgb="00BCE2FE"/>
      <rgbColor rgb="00FEFDDE"/>
      <rgbColor rgb="003366FF"/>
      <rgbColor rgb="00002D44"/>
      <rgbColor rgb="00336600"/>
      <rgbColor rgb="00C6F6B0"/>
      <rgbColor rgb="00500000"/>
      <rgbColor rgb="00660033"/>
      <rgbColor rgb="00000066"/>
      <rgbColor rgb="00D1D1D1"/>
      <rgbColor rgb="00003366"/>
      <rgbColor rgb="00669900"/>
      <rgbColor rgb="00D60000"/>
      <rgbColor rgb="00333300"/>
      <rgbColor rgb="00993300"/>
      <rgbColor rgb="00F6E2EC"/>
      <rgbColor rgb="00333399"/>
      <rgbColor rgb="00BABAB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7" Type="http://schemas.openxmlformats.org/officeDocument/2006/relationships/image" Target="../media/image19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6" Type="http://schemas.openxmlformats.org/officeDocument/2006/relationships/image" Target="../media/image18.emf"/><Relationship Id="rId5" Type="http://schemas.openxmlformats.org/officeDocument/2006/relationships/image" Target="../media/image17.emf"/><Relationship Id="rId4" Type="http://schemas.openxmlformats.org/officeDocument/2006/relationships/image" Target="../media/image16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7" Type="http://schemas.openxmlformats.org/officeDocument/2006/relationships/image" Target="../media/image19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6" Type="http://schemas.openxmlformats.org/officeDocument/2006/relationships/image" Target="../media/image18.emf"/><Relationship Id="rId5" Type="http://schemas.openxmlformats.org/officeDocument/2006/relationships/image" Target="../media/image17.emf"/><Relationship Id="rId4" Type="http://schemas.openxmlformats.org/officeDocument/2006/relationships/image" Target="../media/image16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7" Type="http://schemas.openxmlformats.org/officeDocument/2006/relationships/image" Target="../media/image19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6" Type="http://schemas.openxmlformats.org/officeDocument/2006/relationships/image" Target="../media/image18.emf"/><Relationship Id="rId5" Type="http://schemas.openxmlformats.org/officeDocument/2006/relationships/image" Target="../media/image17.emf"/><Relationship Id="rId4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552450</xdr:colOff>
      <xdr:row>208</xdr:row>
      <xdr:rowOff>15875</xdr:rowOff>
    </xdr:from>
    <xdr:ext cx="9590189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AC6A0E40-A211-4D12-9F79-214F204DE13C}"/>
            </a:ext>
          </a:extLst>
        </xdr:cNvPr>
        <xdr:cNvSpPr/>
      </xdr:nvSpPr>
      <xdr:spPr>
        <a:xfrm>
          <a:off x="3270250" y="16487775"/>
          <a:ext cx="9590189" cy="937629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5400" b="1" cap="all" spc="0">
              <a:ln w="0"/>
              <a:solidFill>
                <a:srgbClr val="FF0000"/>
              </a:solidFill>
              <a:effectLst>
                <a:reflection blurRad="12700" stA="50000" endPos="50000" dist="5000" dir="5400000" sy="-100000" rotWithShape="0"/>
              </a:effectLst>
            </a:rPr>
            <a:t>UPDATE </a:t>
          </a:r>
          <a:r>
            <a:rPr lang="en-US" sz="5400" b="1" cap="all" spc="0">
              <a:ln w="0"/>
              <a:solidFill>
                <a:srgbClr val="FF0000"/>
              </a:solidFill>
              <a:effectLst>
                <a:reflection blurRad="12700" stA="50000" endPos="50000" dist="5000" dir="5400000" sy="-100000" rotWithShape="0"/>
              </a:effectLst>
              <a:latin typeface="+mn-lt"/>
              <a:ea typeface="+mn-ea"/>
              <a:cs typeface="+mn-cs"/>
            </a:rPr>
            <a:t>MASTER</a:t>
          </a:r>
          <a:r>
            <a:rPr lang="en-US" sz="5400" b="1" cap="all" spc="0">
              <a:ln w="0"/>
              <a:solidFill>
                <a:srgbClr val="FF0000"/>
              </a:solidFill>
              <a:effectLst>
                <a:reflection blurRad="12700" stA="50000" endPos="50000" dist="5000" dir="5400000" sy="-100000" rotWithShape="0"/>
              </a:effectLst>
            </a:rPr>
            <a:t> SALES FIGURES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434398</xdr:colOff>
      <xdr:row>4</xdr:row>
      <xdr:rowOff>46182</xdr:rowOff>
    </xdr:from>
    <xdr:to>
      <xdr:col>5</xdr:col>
      <xdr:colOff>2669460</xdr:colOff>
      <xdr:row>7</xdr:row>
      <xdr:rowOff>31826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3B1F74C5-7348-4B4E-8310-30E768428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162512" y="3241387"/>
          <a:ext cx="2235062" cy="1024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2541593</xdr:colOff>
      <xdr:row>4</xdr:row>
      <xdr:rowOff>25689</xdr:rowOff>
    </xdr:from>
    <xdr:to>
      <xdr:col>5</xdr:col>
      <xdr:colOff>4736208</xdr:colOff>
      <xdr:row>7</xdr:row>
      <xdr:rowOff>38941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CF93F302-A314-4921-A009-3A307437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269707" y="3220894"/>
          <a:ext cx="2194615" cy="1052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4597977</xdr:colOff>
      <xdr:row>4</xdr:row>
      <xdr:rowOff>7920</xdr:rowOff>
    </xdr:from>
    <xdr:to>
      <xdr:col>5</xdr:col>
      <xdr:colOff>6760014</xdr:colOff>
      <xdr:row>7</xdr:row>
      <xdr:rowOff>42154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7025781A-26E8-49F7-A895-3D97043EB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326091" y="3203125"/>
          <a:ext cx="2162037" cy="1073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581752</xdr:colOff>
      <xdr:row>6</xdr:row>
      <xdr:rowOff>133476</xdr:rowOff>
    </xdr:from>
    <xdr:to>
      <xdr:col>5</xdr:col>
      <xdr:colOff>2636668</xdr:colOff>
      <xdr:row>9</xdr:row>
      <xdr:rowOff>255644</xdr:rowOff>
    </xdr:to>
    <xdr:pic>
      <xdr:nvPicPr>
        <xdr:cNvPr id="22" name="Picture 5">
          <a:extLst>
            <a:ext uri="{FF2B5EF4-FFF2-40B4-BE49-F238E27FC236}">
              <a16:creationId xmlns:a16="http://schemas.microsoft.com/office/drawing/2014/main" xmlns="" id="{7D8D0FD8-DE99-429F-A10D-8FC7A06FD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09866" y="4021408"/>
          <a:ext cx="2054916" cy="1161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2800463</xdr:colOff>
      <xdr:row>6</xdr:row>
      <xdr:rowOff>159616</xdr:rowOff>
    </xdr:from>
    <xdr:to>
      <xdr:col>5</xdr:col>
      <xdr:colOff>4791050</xdr:colOff>
      <xdr:row>8</xdr:row>
      <xdr:rowOff>293934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8D7E2FE8-F309-4AE7-97E3-8D686FFDE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8577" y="4047548"/>
          <a:ext cx="1990587" cy="827045"/>
        </a:xfrm>
        <a:prstGeom prst="rect">
          <a:avLst/>
        </a:prstGeom>
      </xdr:spPr>
    </xdr:pic>
    <xdr:clientData/>
  </xdr:twoCellAnchor>
  <xdr:twoCellAnchor editAs="oneCell">
    <xdr:from>
      <xdr:col>5</xdr:col>
      <xdr:colOff>4959376</xdr:colOff>
      <xdr:row>6</xdr:row>
      <xdr:rowOff>205597</xdr:rowOff>
    </xdr:from>
    <xdr:to>
      <xdr:col>5</xdr:col>
      <xdr:colOff>6881492</xdr:colOff>
      <xdr:row>9</xdr:row>
      <xdr:rowOff>43853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xmlns="" id="{804E7D61-0FD2-40C9-837E-14D64A98E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87490" y="4093529"/>
          <a:ext cx="1922116" cy="877347"/>
        </a:xfrm>
        <a:prstGeom prst="rect">
          <a:avLst/>
        </a:prstGeom>
      </xdr:spPr>
    </xdr:pic>
    <xdr:clientData/>
  </xdr:twoCellAnchor>
  <xdr:twoCellAnchor editAs="oneCell">
    <xdr:from>
      <xdr:col>5</xdr:col>
      <xdr:colOff>630192</xdr:colOff>
      <xdr:row>8</xdr:row>
      <xdr:rowOff>300181</xdr:rowOff>
    </xdr:from>
    <xdr:to>
      <xdr:col>5</xdr:col>
      <xdr:colOff>2592696</xdr:colOff>
      <xdr:row>10</xdr:row>
      <xdr:rowOff>372340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CDE040D2-6B28-4199-B0E0-EED3283A7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358306" y="4880840"/>
          <a:ext cx="1962504" cy="764886"/>
        </a:xfrm>
        <a:prstGeom prst="rect">
          <a:avLst/>
        </a:prstGeom>
      </xdr:spPr>
    </xdr:pic>
    <xdr:clientData/>
  </xdr:twoCellAnchor>
  <xdr:twoCellAnchor editAs="oneCell">
    <xdr:from>
      <xdr:col>5</xdr:col>
      <xdr:colOff>2947706</xdr:colOff>
      <xdr:row>9</xdr:row>
      <xdr:rowOff>28473</xdr:rowOff>
    </xdr:from>
    <xdr:to>
      <xdr:col>5</xdr:col>
      <xdr:colOff>4788477</xdr:colOff>
      <xdr:row>11</xdr:row>
      <xdr:rowOff>30586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xmlns="" id="{8F3056D2-4942-4519-9166-817C2A48B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75820" y="4955496"/>
          <a:ext cx="1840771" cy="729476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571500</xdr:colOff>
      <xdr:row>21</xdr:row>
      <xdr:rowOff>85624</xdr:rowOff>
    </xdr:from>
    <xdr:to>
      <xdr:col>5</xdr:col>
      <xdr:colOff>3894218</xdr:colOff>
      <xdr:row>24</xdr:row>
      <xdr:rowOff>277091</xdr:rowOff>
    </xdr:to>
    <xdr:pic>
      <xdr:nvPicPr>
        <xdr:cNvPr id="27" name="Picture 6">
          <a:extLst>
            <a:ext uri="{FF2B5EF4-FFF2-40B4-BE49-F238E27FC236}">
              <a16:creationId xmlns:a16="http://schemas.microsoft.com/office/drawing/2014/main" xmlns="" id="{A7ADAB18-3597-438A-A453-5AA3AAAD3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980227" y="8000033"/>
          <a:ext cx="3329068" cy="1230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3946962</xdr:colOff>
      <xdr:row>20</xdr:row>
      <xdr:rowOff>173183</xdr:rowOff>
    </xdr:from>
    <xdr:to>
      <xdr:col>5</xdr:col>
      <xdr:colOff>6961909</xdr:colOff>
      <xdr:row>24</xdr:row>
      <xdr:rowOff>330856</xdr:rowOff>
    </xdr:to>
    <xdr:pic>
      <xdr:nvPicPr>
        <xdr:cNvPr id="28" name="Picture 7">
          <a:extLst>
            <a:ext uri="{FF2B5EF4-FFF2-40B4-BE49-F238E27FC236}">
              <a16:creationId xmlns:a16="http://schemas.microsoft.com/office/drawing/2014/main" xmlns="" id="{5D7F38E1-C3F9-4412-B8CE-0DD74027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355689" y="7741228"/>
          <a:ext cx="3014947" cy="1543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675407</xdr:colOff>
      <xdr:row>25</xdr:row>
      <xdr:rowOff>49806</xdr:rowOff>
    </xdr:from>
    <xdr:to>
      <xdr:col>5</xdr:col>
      <xdr:colOff>3665992</xdr:colOff>
      <xdr:row>29</xdr:row>
      <xdr:rowOff>190499</xdr:rowOff>
    </xdr:to>
    <xdr:pic>
      <xdr:nvPicPr>
        <xdr:cNvPr id="29" name="Picture 8">
          <a:extLst>
            <a:ext uri="{FF2B5EF4-FFF2-40B4-BE49-F238E27FC236}">
              <a16:creationId xmlns:a16="http://schemas.microsoft.com/office/drawing/2014/main" xmlns="" id="{138D7512-CA20-4C1F-B3A2-4F375403A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084134" y="9349670"/>
          <a:ext cx="2996935" cy="1630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4131404</xdr:colOff>
      <xdr:row>25</xdr:row>
      <xdr:rowOff>209424</xdr:rowOff>
    </xdr:from>
    <xdr:to>
      <xdr:col>5</xdr:col>
      <xdr:colOff>7060018</xdr:colOff>
      <xdr:row>29</xdr:row>
      <xdr:rowOff>28286</xdr:rowOff>
    </xdr:to>
    <xdr:pic>
      <xdr:nvPicPr>
        <xdr:cNvPr id="30" name="Picture 9">
          <a:extLst>
            <a:ext uri="{FF2B5EF4-FFF2-40B4-BE49-F238E27FC236}">
              <a16:creationId xmlns:a16="http://schemas.microsoft.com/office/drawing/2014/main" xmlns="" id="{1744FCC4-55C0-435D-896B-1E947F39B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540131" y="9509288"/>
          <a:ext cx="2922264" cy="131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289560</xdr:colOff>
      <xdr:row>26</xdr:row>
      <xdr:rowOff>53340</xdr:rowOff>
    </xdr:from>
    <xdr:to>
      <xdr:col>6</xdr:col>
      <xdr:colOff>289560</xdr:colOff>
      <xdr:row>28</xdr:row>
      <xdr:rowOff>129540</xdr:rowOff>
    </xdr:to>
    <xdr:pic>
      <xdr:nvPicPr>
        <xdr:cNvPr id="3800746" name="Picture 7">
          <a:extLst>
            <a:ext uri="{FF2B5EF4-FFF2-40B4-BE49-F238E27FC236}">
              <a16:creationId xmlns:a16="http://schemas.microsoft.com/office/drawing/2014/main" xmlns="" id="{912DE91B-9C2D-496E-B3A8-90DFEA5B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6830"/>
        <a:stretch>
          <a:fillRect/>
        </a:stretch>
      </xdr:blipFill>
      <xdr:spPr bwMode="auto">
        <a:xfrm>
          <a:off x="9212580" y="68732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281940</xdr:colOff>
      <xdr:row>83</xdr:row>
      <xdr:rowOff>7620</xdr:rowOff>
    </xdr:from>
    <xdr:to>
      <xdr:col>6</xdr:col>
      <xdr:colOff>281940</xdr:colOff>
      <xdr:row>85</xdr:row>
      <xdr:rowOff>144780</xdr:rowOff>
    </xdr:to>
    <xdr:pic>
      <xdr:nvPicPr>
        <xdr:cNvPr id="3800747" name="Picture 38">
          <a:extLst>
            <a:ext uri="{FF2B5EF4-FFF2-40B4-BE49-F238E27FC236}">
              <a16:creationId xmlns:a16="http://schemas.microsoft.com/office/drawing/2014/main" xmlns="" id="{59A53437-0A05-4B06-A5CA-49696BAE0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709"/>
        <a:stretch>
          <a:fillRect/>
        </a:stretch>
      </xdr:blipFill>
      <xdr:spPr bwMode="auto">
        <a:xfrm>
          <a:off x="9204960" y="18158460"/>
          <a:ext cx="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335280</xdr:colOff>
      <xdr:row>89</xdr:row>
      <xdr:rowOff>53340</xdr:rowOff>
    </xdr:from>
    <xdr:to>
      <xdr:col>6</xdr:col>
      <xdr:colOff>335280</xdr:colOff>
      <xdr:row>92</xdr:row>
      <xdr:rowOff>15240</xdr:rowOff>
    </xdr:to>
    <xdr:pic>
      <xdr:nvPicPr>
        <xdr:cNvPr id="3800748" name="Picture 46">
          <a:extLst>
            <a:ext uri="{FF2B5EF4-FFF2-40B4-BE49-F238E27FC236}">
              <a16:creationId xmlns:a16="http://schemas.microsoft.com/office/drawing/2014/main" xmlns="" id="{A8EC3EDD-1A8C-4500-862A-4480398CE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510"/>
        <a:stretch>
          <a:fillRect/>
        </a:stretch>
      </xdr:blipFill>
      <xdr:spPr bwMode="auto">
        <a:xfrm>
          <a:off x="9258300" y="1937766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601980</xdr:colOff>
      <xdr:row>103</xdr:row>
      <xdr:rowOff>0</xdr:rowOff>
    </xdr:from>
    <xdr:to>
      <xdr:col>6</xdr:col>
      <xdr:colOff>601980</xdr:colOff>
      <xdr:row>105</xdr:row>
      <xdr:rowOff>251460</xdr:rowOff>
    </xdr:to>
    <xdr:pic>
      <xdr:nvPicPr>
        <xdr:cNvPr id="3800749" name="Picture 70">
          <a:extLst>
            <a:ext uri="{FF2B5EF4-FFF2-40B4-BE49-F238E27FC236}">
              <a16:creationId xmlns:a16="http://schemas.microsoft.com/office/drawing/2014/main" xmlns="" id="{E7282999-D795-446B-8721-8E15DD44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077"/>
        <a:stretch>
          <a:fillRect/>
        </a:stretch>
      </xdr:blipFill>
      <xdr:spPr bwMode="auto">
        <a:xfrm>
          <a:off x="9525000" y="22379940"/>
          <a:ext cx="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243840</xdr:colOff>
      <xdr:row>64</xdr:row>
      <xdr:rowOff>22860</xdr:rowOff>
    </xdr:from>
    <xdr:to>
      <xdr:col>6</xdr:col>
      <xdr:colOff>243840</xdr:colOff>
      <xdr:row>67</xdr:row>
      <xdr:rowOff>45720</xdr:rowOff>
    </xdr:to>
    <xdr:pic>
      <xdr:nvPicPr>
        <xdr:cNvPr id="3800750" name="Picture 3">
          <a:extLst>
            <a:ext uri="{FF2B5EF4-FFF2-40B4-BE49-F238E27FC236}">
              <a16:creationId xmlns:a16="http://schemas.microsoft.com/office/drawing/2014/main" xmlns="" id="{401A3129-BE04-4B28-9D7D-0BAF21BD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6860" y="14493240"/>
          <a:ext cx="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495300</xdr:colOff>
      <xdr:row>103</xdr:row>
      <xdr:rowOff>0</xdr:rowOff>
    </xdr:from>
    <xdr:to>
      <xdr:col>3</xdr:col>
      <xdr:colOff>495300</xdr:colOff>
      <xdr:row>104</xdr:row>
      <xdr:rowOff>45720</xdr:rowOff>
    </xdr:to>
    <xdr:pic>
      <xdr:nvPicPr>
        <xdr:cNvPr id="3800751" name="Picture 45">
          <a:extLst>
            <a:ext uri="{FF2B5EF4-FFF2-40B4-BE49-F238E27FC236}">
              <a16:creationId xmlns:a16="http://schemas.microsoft.com/office/drawing/2014/main" xmlns="" id="{F5DEDFE0-593C-48A8-B9D5-48FD59D10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69" r="17258"/>
        <a:stretch>
          <a:fillRect/>
        </a:stretch>
      </xdr:blipFill>
      <xdr:spPr bwMode="auto">
        <a:xfrm>
          <a:off x="7200900" y="223799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426720</xdr:colOff>
      <xdr:row>103</xdr:row>
      <xdr:rowOff>0</xdr:rowOff>
    </xdr:from>
    <xdr:to>
      <xdr:col>6</xdr:col>
      <xdr:colOff>426720</xdr:colOff>
      <xdr:row>105</xdr:row>
      <xdr:rowOff>228600</xdr:rowOff>
    </xdr:to>
    <xdr:pic>
      <xdr:nvPicPr>
        <xdr:cNvPr id="3800752" name="Picture 45">
          <a:extLst>
            <a:ext uri="{FF2B5EF4-FFF2-40B4-BE49-F238E27FC236}">
              <a16:creationId xmlns:a16="http://schemas.microsoft.com/office/drawing/2014/main" xmlns="" id="{37F9900B-54F8-45DC-B621-000EF955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69" r="17258"/>
        <a:stretch>
          <a:fillRect/>
        </a:stretch>
      </xdr:blipFill>
      <xdr:spPr bwMode="auto">
        <a:xfrm>
          <a:off x="9349740" y="22379940"/>
          <a:ext cx="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7620</xdr:colOff>
      <xdr:row>103</xdr:row>
      <xdr:rowOff>0</xdr:rowOff>
    </xdr:to>
    <xdr:pic>
      <xdr:nvPicPr>
        <xdr:cNvPr id="3800753" name="Picture 4483">
          <a:extLst>
            <a:ext uri="{FF2B5EF4-FFF2-40B4-BE49-F238E27FC236}">
              <a16:creationId xmlns:a16="http://schemas.microsoft.com/office/drawing/2014/main" xmlns="" id="{1E9E9713-51F3-47A7-AF35-98066398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3020" y="22379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495300</xdr:colOff>
      <xdr:row>105</xdr:row>
      <xdr:rowOff>0</xdr:rowOff>
    </xdr:from>
    <xdr:to>
      <xdr:col>3</xdr:col>
      <xdr:colOff>495300</xdr:colOff>
      <xdr:row>105</xdr:row>
      <xdr:rowOff>274320</xdr:rowOff>
    </xdr:to>
    <xdr:pic>
      <xdr:nvPicPr>
        <xdr:cNvPr id="3800754" name="Picture 45">
          <a:extLst>
            <a:ext uri="{FF2B5EF4-FFF2-40B4-BE49-F238E27FC236}">
              <a16:creationId xmlns:a16="http://schemas.microsoft.com/office/drawing/2014/main" xmlns="" id="{B7C0531A-65ED-4EDA-AADF-D08ADB049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69" r="17258"/>
        <a:stretch>
          <a:fillRect/>
        </a:stretch>
      </xdr:blipFill>
      <xdr:spPr bwMode="auto">
        <a:xfrm>
          <a:off x="7200900" y="22821900"/>
          <a:ext cx="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289560</xdr:colOff>
      <xdr:row>26</xdr:row>
      <xdr:rowOff>53340</xdr:rowOff>
    </xdr:from>
    <xdr:to>
      <xdr:col>6</xdr:col>
      <xdr:colOff>289560</xdr:colOff>
      <xdr:row>28</xdr:row>
      <xdr:rowOff>129540</xdr:rowOff>
    </xdr:to>
    <xdr:pic>
      <xdr:nvPicPr>
        <xdr:cNvPr id="3801770" name="Picture 7">
          <a:extLst>
            <a:ext uri="{FF2B5EF4-FFF2-40B4-BE49-F238E27FC236}">
              <a16:creationId xmlns:a16="http://schemas.microsoft.com/office/drawing/2014/main" xmlns="" id="{CEC72C28-04AE-4A86-A7D5-6C3B4D20D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6830"/>
        <a:stretch>
          <a:fillRect/>
        </a:stretch>
      </xdr:blipFill>
      <xdr:spPr bwMode="auto">
        <a:xfrm>
          <a:off x="9212580" y="68732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281940</xdr:colOff>
      <xdr:row>83</xdr:row>
      <xdr:rowOff>7620</xdr:rowOff>
    </xdr:from>
    <xdr:to>
      <xdr:col>6</xdr:col>
      <xdr:colOff>281940</xdr:colOff>
      <xdr:row>85</xdr:row>
      <xdr:rowOff>144780</xdr:rowOff>
    </xdr:to>
    <xdr:pic>
      <xdr:nvPicPr>
        <xdr:cNvPr id="3801771" name="Picture 38">
          <a:extLst>
            <a:ext uri="{FF2B5EF4-FFF2-40B4-BE49-F238E27FC236}">
              <a16:creationId xmlns:a16="http://schemas.microsoft.com/office/drawing/2014/main" xmlns="" id="{83964FCD-0291-4A81-90D2-8C090969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709"/>
        <a:stretch>
          <a:fillRect/>
        </a:stretch>
      </xdr:blipFill>
      <xdr:spPr bwMode="auto">
        <a:xfrm>
          <a:off x="9204960" y="18158460"/>
          <a:ext cx="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335280</xdr:colOff>
      <xdr:row>89</xdr:row>
      <xdr:rowOff>53340</xdr:rowOff>
    </xdr:from>
    <xdr:to>
      <xdr:col>6</xdr:col>
      <xdr:colOff>335280</xdr:colOff>
      <xdr:row>92</xdr:row>
      <xdr:rowOff>15240</xdr:rowOff>
    </xdr:to>
    <xdr:pic>
      <xdr:nvPicPr>
        <xdr:cNvPr id="3801772" name="Picture 46">
          <a:extLst>
            <a:ext uri="{FF2B5EF4-FFF2-40B4-BE49-F238E27FC236}">
              <a16:creationId xmlns:a16="http://schemas.microsoft.com/office/drawing/2014/main" xmlns="" id="{F9BC62D4-FCA8-420F-A8B1-A4E127AC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510"/>
        <a:stretch>
          <a:fillRect/>
        </a:stretch>
      </xdr:blipFill>
      <xdr:spPr bwMode="auto">
        <a:xfrm>
          <a:off x="9258300" y="1937766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601980</xdr:colOff>
      <xdr:row>103</xdr:row>
      <xdr:rowOff>0</xdr:rowOff>
    </xdr:from>
    <xdr:to>
      <xdr:col>6</xdr:col>
      <xdr:colOff>601980</xdr:colOff>
      <xdr:row>105</xdr:row>
      <xdr:rowOff>251460</xdr:rowOff>
    </xdr:to>
    <xdr:pic>
      <xdr:nvPicPr>
        <xdr:cNvPr id="3801773" name="Picture 70">
          <a:extLst>
            <a:ext uri="{FF2B5EF4-FFF2-40B4-BE49-F238E27FC236}">
              <a16:creationId xmlns:a16="http://schemas.microsoft.com/office/drawing/2014/main" xmlns="" id="{4794C592-1434-4B71-8FBA-091C0173E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077"/>
        <a:stretch>
          <a:fillRect/>
        </a:stretch>
      </xdr:blipFill>
      <xdr:spPr bwMode="auto">
        <a:xfrm>
          <a:off x="9525000" y="22379940"/>
          <a:ext cx="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243840</xdr:colOff>
      <xdr:row>64</xdr:row>
      <xdr:rowOff>22860</xdr:rowOff>
    </xdr:from>
    <xdr:to>
      <xdr:col>6</xdr:col>
      <xdr:colOff>243840</xdr:colOff>
      <xdr:row>67</xdr:row>
      <xdr:rowOff>45720</xdr:rowOff>
    </xdr:to>
    <xdr:pic>
      <xdr:nvPicPr>
        <xdr:cNvPr id="3801774" name="Picture 3">
          <a:extLst>
            <a:ext uri="{FF2B5EF4-FFF2-40B4-BE49-F238E27FC236}">
              <a16:creationId xmlns:a16="http://schemas.microsoft.com/office/drawing/2014/main" xmlns="" id="{F74EB704-13EB-441D-B959-9DA3AC4C7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6860" y="14493240"/>
          <a:ext cx="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495300</xdr:colOff>
      <xdr:row>103</xdr:row>
      <xdr:rowOff>0</xdr:rowOff>
    </xdr:from>
    <xdr:to>
      <xdr:col>3</xdr:col>
      <xdr:colOff>495300</xdr:colOff>
      <xdr:row>104</xdr:row>
      <xdr:rowOff>45720</xdr:rowOff>
    </xdr:to>
    <xdr:pic>
      <xdr:nvPicPr>
        <xdr:cNvPr id="3801775" name="Picture 45">
          <a:extLst>
            <a:ext uri="{FF2B5EF4-FFF2-40B4-BE49-F238E27FC236}">
              <a16:creationId xmlns:a16="http://schemas.microsoft.com/office/drawing/2014/main" xmlns="" id="{4AEBCC7A-E60E-4CF2-8792-74C0E086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69" r="17258"/>
        <a:stretch>
          <a:fillRect/>
        </a:stretch>
      </xdr:blipFill>
      <xdr:spPr bwMode="auto">
        <a:xfrm>
          <a:off x="7200900" y="223799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426720</xdr:colOff>
      <xdr:row>103</xdr:row>
      <xdr:rowOff>0</xdr:rowOff>
    </xdr:from>
    <xdr:to>
      <xdr:col>6</xdr:col>
      <xdr:colOff>426720</xdr:colOff>
      <xdr:row>105</xdr:row>
      <xdr:rowOff>228600</xdr:rowOff>
    </xdr:to>
    <xdr:pic>
      <xdr:nvPicPr>
        <xdr:cNvPr id="3801776" name="Picture 45">
          <a:extLst>
            <a:ext uri="{FF2B5EF4-FFF2-40B4-BE49-F238E27FC236}">
              <a16:creationId xmlns:a16="http://schemas.microsoft.com/office/drawing/2014/main" xmlns="" id="{331D346B-E36E-483E-A57D-15DA51688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69" r="17258"/>
        <a:stretch>
          <a:fillRect/>
        </a:stretch>
      </xdr:blipFill>
      <xdr:spPr bwMode="auto">
        <a:xfrm>
          <a:off x="9349740" y="22379940"/>
          <a:ext cx="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7620</xdr:colOff>
      <xdr:row>103</xdr:row>
      <xdr:rowOff>0</xdr:rowOff>
    </xdr:to>
    <xdr:pic>
      <xdr:nvPicPr>
        <xdr:cNvPr id="3801777" name="Picture 4483">
          <a:extLst>
            <a:ext uri="{FF2B5EF4-FFF2-40B4-BE49-F238E27FC236}">
              <a16:creationId xmlns:a16="http://schemas.microsoft.com/office/drawing/2014/main" xmlns="" id="{D593735B-7988-4240-93D9-421308DF4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3020" y="22379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495300</xdr:colOff>
      <xdr:row>105</xdr:row>
      <xdr:rowOff>0</xdr:rowOff>
    </xdr:from>
    <xdr:to>
      <xdr:col>3</xdr:col>
      <xdr:colOff>495300</xdr:colOff>
      <xdr:row>105</xdr:row>
      <xdr:rowOff>274320</xdr:rowOff>
    </xdr:to>
    <xdr:pic>
      <xdr:nvPicPr>
        <xdr:cNvPr id="3801778" name="Picture 45">
          <a:extLst>
            <a:ext uri="{FF2B5EF4-FFF2-40B4-BE49-F238E27FC236}">
              <a16:creationId xmlns:a16="http://schemas.microsoft.com/office/drawing/2014/main" xmlns="" id="{1B227C3E-262B-4801-B2A0-8BE468DA3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69" r="17258"/>
        <a:stretch>
          <a:fillRect/>
        </a:stretch>
      </xdr:blipFill>
      <xdr:spPr bwMode="auto">
        <a:xfrm>
          <a:off x="7200900" y="22821900"/>
          <a:ext cx="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289560</xdr:colOff>
      <xdr:row>26</xdr:row>
      <xdr:rowOff>53340</xdr:rowOff>
    </xdr:from>
    <xdr:to>
      <xdr:col>6</xdr:col>
      <xdr:colOff>289560</xdr:colOff>
      <xdr:row>28</xdr:row>
      <xdr:rowOff>129540</xdr:rowOff>
    </xdr:to>
    <xdr:pic>
      <xdr:nvPicPr>
        <xdr:cNvPr id="3802794" name="Picture 7">
          <a:extLst>
            <a:ext uri="{FF2B5EF4-FFF2-40B4-BE49-F238E27FC236}">
              <a16:creationId xmlns:a16="http://schemas.microsoft.com/office/drawing/2014/main" xmlns="" id="{8F31AAB6-B884-4DCD-B744-035F521D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6830"/>
        <a:stretch>
          <a:fillRect/>
        </a:stretch>
      </xdr:blipFill>
      <xdr:spPr bwMode="auto">
        <a:xfrm>
          <a:off x="9212580" y="6873240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281940</xdr:colOff>
      <xdr:row>83</xdr:row>
      <xdr:rowOff>7620</xdr:rowOff>
    </xdr:from>
    <xdr:to>
      <xdr:col>6</xdr:col>
      <xdr:colOff>281940</xdr:colOff>
      <xdr:row>85</xdr:row>
      <xdr:rowOff>144780</xdr:rowOff>
    </xdr:to>
    <xdr:pic>
      <xdr:nvPicPr>
        <xdr:cNvPr id="3802795" name="Picture 38">
          <a:extLst>
            <a:ext uri="{FF2B5EF4-FFF2-40B4-BE49-F238E27FC236}">
              <a16:creationId xmlns:a16="http://schemas.microsoft.com/office/drawing/2014/main" xmlns="" id="{B4926081-B15B-4A5C-AD33-5CE0655F5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709"/>
        <a:stretch>
          <a:fillRect/>
        </a:stretch>
      </xdr:blipFill>
      <xdr:spPr bwMode="auto">
        <a:xfrm>
          <a:off x="9204960" y="18158460"/>
          <a:ext cx="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335280</xdr:colOff>
      <xdr:row>89</xdr:row>
      <xdr:rowOff>53340</xdr:rowOff>
    </xdr:from>
    <xdr:to>
      <xdr:col>6</xdr:col>
      <xdr:colOff>335280</xdr:colOff>
      <xdr:row>92</xdr:row>
      <xdr:rowOff>15240</xdr:rowOff>
    </xdr:to>
    <xdr:pic>
      <xdr:nvPicPr>
        <xdr:cNvPr id="3802796" name="Picture 46">
          <a:extLst>
            <a:ext uri="{FF2B5EF4-FFF2-40B4-BE49-F238E27FC236}">
              <a16:creationId xmlns:a16="http://schemas.microsoft.com/office/drawing/2014/main" xmlns="" id="{7FDD9029-987B-4707-B234-3C0AA1AE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510"/>
        <a:stretch>
          <a:fillRect/>
        </a:stretch>
      </xdr:blipFill>
      <xdr:spPr bwMode="auto">
        <a:xfrm>
          <a:off x="9258300" y="1937766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601980</xdr:colOff>
      <xdr:row>103</xdr:row>
      <xdr:rowOff>0</xdr:rowOff>
    </xdr:from>
    <xdr:to>
      <xdr:col>6</xdr:col>
      <xdr:colOff>601980</xdr:colOff>
      <xdr:row>105</xdr:row>
      <xdr:rowOff>251460</xdr:rowOff>
    </xdr:to>
    <xdr:pic>
      <xdr:nvPicPr>
        <xdr:cNvPr id="3802797" name="Picture 70">
          <a:extLst>
            <a:ext uri="{FF2B5EF4-FFF2-40B4-BE49-F238E27FC236}">
              <a16:creationId xmlns:a16="http://schemas.microsoft.com/office/drawing/2014/main" xmlns="" id="{FD555CC0-544B-426B-963A-91C243C88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077"/>
        <a:stretch>
          <a:fillRect/>
        </a:stretch>
      </xdr:blipFill>
      <xdr:spPr bwMode="auto">
        <a:xfrm>
          <a:off x="9525000" y="22379940"/>
          <a:ext cx="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243840</xdr:colOff>
      <xdr:row>64</xdr:row>
      <xdr:rowOff>22860</xdr:rowOff>
    </xdr:from>
    <xdr:to>
      <xdr:col>6</xdr:col>
      <xdr:colOff>243840</xdr:colOff>
      <xdr:row>67</xdr:row>
      <xdr:rowOff>45720</xdr:rowOff>
    </xdr:to>
    <xdr:pic>
      <xdr:nvPicPr>
        <xdr:cNvPr id="3802798" name="Picture 3">
          <a:extLst>
            <a:ext uri="{FF2B5EF4-FFF2-40B4-BE49-F238E27FC236}">
              <a16:creationId xmlns:a16="http://schemas.microsoft.com/office/drawing/2014/main" xmlns="" id="{ADAC2ADA-E6AE-4722-8525-DF15FD50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6860" y="14493240"/>
          <a:ext cx="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495300</xdr:colOff>
      <xdr:row>103</xdr:row>
      <xdr:rowOff>0</xdr:rowOff>
    </xdr:from>
    <xdr:to>
      <xdr:col>3</xdr:col>
      <xdr:colOff>495300</xdr:colOff>
      <xdr:row>104</xdr:row>
      <xdr:rowOff>45720</xdr:rowOff>
    </xdr:to>
    <xdr:pic>
      <xdr:nvPicPr>
        <xdr:cNvPr id="3802799" name="Picture 45">
          <a:extLst>
            <a:ext uri="{FF2B5EF4-FFF2-40B4-BE49-F238E27FC236}">
              <a16:creationId xmlns:a16="http://schemas.microsoft.com/office/drawing/2014/main" xmlns="" id="{BB1A605D-37D5-4C2C-BDC6-B5BFA4D83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69" r="17258"/>
        <a:stretch>
          <a:fillRect/>
        </a:stretch>
      </xdr:blipFill>
      <xdr:spPr bwMode="auto">
        <a:xfrm>
          <a:off x="7200900" y="22379940"/>
          <a:ext cx="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426720</xdr:colOff>
      <xdr:row>103</xdr:row>
      <xdr:rowOff>0</xdr:rowOff>
    </xdr:from>
    <xdr:to>
      <xdr:col>6</xdr:col>
      <xdr:colOff>426720</xdr:colOff>
      <xdr:row>105</xdr:row>
      <xdr:rowOff>228600</xdr:rowOff>
    </xdr:to>
    <xdr:pic>
      <xdr:nvPicPr>
        <xdr:cNvPr id="3802800" name="Picture 45">
          <a:extLst>
            <a:ext uri="{FF2B5EF4-FFF2-40B4-BE49-F238E27FC236}">
              <a16:creationId xmlns:a16="http://schemas.microsoft.com/office/drawing/2014/main" xmlns="" id="{8BB09C96-70C4-48DC-BC68-CB7332914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69" r="17258"/>
        <a:stretch>
          <a:fillRect/>
        </a:stretch>
      </xdr:blipFill>
      <xdr:spPr bwMode="auto">
        <a:xfrm>
          <a:off x="9349740" y="22379940"/>
          <a:ext cx="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7620</xdr:colOff>
      <xdr:row>103</xdr:row>
      <xdr:rowOff>0</xdr:rowOff>
    </xdr:to>
    <xdr:pic>
      <xdr:nvPicPr>
        <xdr:cNvPr id="3802801" name="Picture 4483">
          <a:extLst>
            <a:ext uri="{FF2B5EF4-FFF2-40B4-BE49-F238E27FC236}">
              <a16:creationId xmlns:a16="http://schemas.microsoft.com/office/drawing/2014/main" xmlns="" id="{7B6F1A62-4D26-4A1D-B544-A52DDA60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3020" y="223799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495300</xdr:colOff>
      <xdr:row>105</xdr:row>
      <xdr:rowOff>0</xdr:rowOff>
    </xdr:from>
    <xdr:to>
      <xdr:col>3</xdr:col>
      <xdr:colOff>495300</xdr:colOff>
      <xdr:row>105</xdr:row>
      <xdr:rowOff>274320</xdr:rowOff>
    </xdr:to>
    <xdr:pic>
      <xdr:nvPicPr>
        <xdr:cNvPr id="3802802" name="Picture 45">
          <a:extLst>
            <a:ext uri="{FF2B5EF4-FFF2-40B4-BE49-F238E27FC236}">
              <a16:creationId xmlns:a16="http://schemas.microsoft.com/office/drawing/2014/main" xmlns="" id="{C40C957F-27E6-499D-848E-05CF7129D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69" r="17258"/>
        <a:stretch>
          <a:fillRect/>
        </a:stretch>
      </xdr:blipFill>
      <xdr:spPr bwMode="auto">
        <a:xfrm>
          <a:off x="7200900" y="22821900"/>
          <a:ext cx="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CJ1542"/>
  <sheetViews>
    <sheetView view="pageBreakPreview" topLeftCell="D54" zoomScaleNormal="100" zoomScaleSheetLayoutView="100" workbookViewId="0">
      <selection activeCell="D1" sqref="D1"/>
    </sheetView>
  </sheetViews>
  <sheetFormatPr defaultColWidth="3.42578125" defaultRowHeight="12.75" outlineLevelCol="1" x14ac:dyDescent="0.2"/>
  <cols>
    <col min="1" max="3" width="0" style="62" hidden="1" customWidth="1"/>
    <col min="4" max="4" width="1.42578125" style="62" customWidth="1"/>
    <col min="5" max="6" width="7.85546875" style="62" customWidth="1"/>
    <col min="7" max="7" width="14" style="229" customWidth="1"/>
    <col min="8" max="8" width="11.85546875" style="62" customWidth="1"/>
    <col min="9" max="9" width="5" style="62" customWidth="1"/>
    <col min="10" max="10" width="5.42578125" style="62" customWidth="1"/>
    <col min="11" max="11" width="5" style="62" customWidth="1"/>
    <col min="12" max="12" width="12.140625" style="62" customWidth="1"/>
    <col min="13" max="13" width="5.140625" style="62" customWidth="1"/>
    <col min="14" max="15" width="4.7109375" style="62" customWidth="1"/>
    <col min="16" max="17" width="5.42578125" style="62" customWidth="1"/>
    <col min="18" max="18" width="4.42578125" style="62" customWidth="1"/>
    <col min="19" max="24" width="4.42578125" style="62" customWidth="1" outlineLevel="1"/>
    <col min="25" max="34" width="4.28515625" style="62" customWidth="1" outlineLevel="1"/>
    <col min="35" max="35" width="4.28515625" style="62" customWidth="1" outlineLevel="1" collapsed="1"/>
    <col min="36" max="36" width="4.42578125" style="62" bestFit="1" customWidth="1"/>
    <col min="37" max="37" width="5.140625" style="62" bestFit="1" customWidth="1"/>
    <col min="38" max="38" width="5.7109375" style="62" bestFit="1" customWidth="1"/>
    <col min="39" max="87" width="3" customWidth="1"/>
    <col min="88" max="16384" width="3.42578125" style="62"/>
  </cols>
  <sheetData>
    <row r="1" spans="1:87" s="41" customFormat="1" ht="18.75" thickTop="1" x14ac:dyDescent="0.25">
      <c r="D1" s="47">
        <v>1</v>
      </c>
      <c r="E1" s="154" t="s">
        <v>0</v>
      </c>
      <c r="F1" s="121"/>
      <c r="G1" s="218"/>
      <c r="H1" s="48"/>
      <c r="I1" s="48"/>
      <c r="J1" s="48"/>
      <c r="K1" s="48"/>
      <c r="L1" s="65" t="s">
        <v>12</v>
      </c>
      <c r="M1" s="156"/>
      <c r="N1" s="156"/>
      <c r="O1" s="156"/>
      <c r="P1" s="156"/>
      <c r="Q1" s="156"/>
      <c r="R1" s="156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26"/>
      <c r="AK1" s="233"/>
      <c r="AL1" s="27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</row>
    <row r="2" spans="1:87" s="41" customFormat="1" ht="18" x14ac:dyDescent="0.25">
      <c r="C2" s="237"/>
      <c r="D2" s="50">
        <f t="shared" ref="D2:D65" si="0">D1+1</f>
        <v>2</v>
      </c>
      <c r="E2" s="155"/>
      <c r="F2" s="203"/>
      <c r="G2" s="219"/>
      <c r="H2" s="51"/>
      <c r="I2" s="54"/>
      <c r="J2" s="51"/>
      <c r="K2" s="51"/>
      <c r="L2" s="66" t="s">
        <v>25</v>
      </c>
      <c r="M2" s="157"/>
      <c r="N2" s="157"/>
      <c r="O2" s="157"/>
      <c r="P2" s="157"/>
      <c r="Q2" s="157"/>
      <c r="R2" s="157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28"/>
      <c r="AK2" s="31"/>
      <c r="AL2" s="29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</row>
    <row r="3" spans="1:87" s="41" customFormat="1" ht="18" x14ac:dyDescent="0.25">
      <c r="A3" s="239"/>
      <c r="B3" s="240"/>
      <c r="C3" s="237"/>
      <c r="D3" s="50">
        <f t="shared" si="0"/>
        <v>3</v>
      </c>
      <c r="E3" s="53"/>
      <c r="F3" s="204"/>
      <c r="G3" s="219"/>
      <c r="H3" s="54"/>
      <c r="I3" s="54"/>
      <c r="J3" s="54"/>
      <c r="K3" s="54"/>
      <c r="L3" s="66" t="s">
        <v>7</v>
      </c>
      <c r="M3" s="158" t="str">
        <f>IF(ISBLANK(M1)," ",M1)</f>
        <v xml:space="preserve"> </v>
      </c>
      <c r="N3" s="158" t="str">
        <f t="shared" ref="N3:AI3" si="1">IF(ISBLANK(N1)," ",N1)</f>
        <v xml:space="preserve"> </v>
      </c>
      <c r="O3" s="158" t="str">
        <f t="shared" si="1"/>
        <v xml:space="preserve"> </v>
      </c>
      <c r="P3" s="158" t="str">
        <f t="shared" si="1"/>
        <v xml:space="preserve"> </v>
      </c>
      <c r="Q3" s="158" t="str">
        <f t="shared" si="1"/>
        <v xml:space="preserve"> </v>
      </c>
      <c r="R3" s="158" t="str">
        <f t="shared" si="1"/>
        <v xml:space="preserve"> </v>
      </c>
      <c r="S3" s="158" t="str">
        <f t="shared" si="1"/>
        <v xml:space="preserve"> </v>
      </c>
      <c r="T3" s="158" t="str">
        <f t="shared" si="1"/>
        <v xml:space="preserve"> </v>
      </c>
      <c r="U3" s="158" t="str">
        <f t="shared" si="1"/>
        <v xml:space="preserve"> </v>
      </c>
      <c r="V3" s="158" t="str">
        <f t="shared" si="1"/>
        <v xml:space="preserve"> </v>
      </c>
      <c r="W3" s="158" t="str">
        <f t="shared" si="1"/>
        <v xml:space="preserve"> </v>
      </c>
      <c r="X3" s="158" t="str">
        <f t="shared" si="1"/>
        <v xml:space="preserve"> </v>
      </c>
      <c r="Y3" s="158" t="str">
        <f t="shared" si="1"/>
        <v xml:space="preserve"> </v>
      </c>
      <c r="Z3" s="158" t="str">
        <f t="shared" si="1"/>
        <v xml:space="preserve"> </v>
      </c>
      <c r="AA3" s="158" t="str">
        <f t="shared" si="1"/>
        <v xml:space="preserve"> </v>
      </c>
      <c r="AB3" s="158" t="str">
        <f t="shared" si="1"/>
        <v xml:space="preserve"> </v>
      </c>
      <c r="AC3" s="158" t="str">
        <f t="shared" si="1"/>
        <v xml:space="preserve"> </v>
      </c>
      <c r="AD3" s="158" t="str">
        <f t="shared" si="1"/>
        <v xml:space="preserve"> </v>
      </c>
      <c r="AE3" s="158" t="str">
        <f t="shared" si="1"/>
        <v xml:space="preserve"> </v>
      </c>
      <c r="AF3" s="158" t="str">
        <f t="shared" si="1"/>
        <v xml:space="preserve"> </v>
      </c>
      <c r="AG3" s="158" t="str">
        <f t="shared" si="1"/>
        <v xml:space="preserve"> </v>
      </c>
      <c r="AH3" s="158" t="str">
        <f t="shared" si="1"/>
        <v xml:space="preserve"> </v>
      </c>
      <c r="AI3" s="158" t="str">
        <f t="shared" si="1"/>
        <v xml:space="preserve"> </v>
      </c>
      <c r="AJ3" s="30" t="s">
        <v>1</v>
      </c>
      <c r="AK3" s="31" t="s">
        <v>57</v>
      </c>
      <c r="AL3" s="32" t="s">
        <v>1</v>
      </c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</row>
    <row r="4" spans="1:87" s="41" customFormat="1" ht="18.75" thickBot="1" x14ac:dyDescent="0.3">
      <c r="A4" s="239"/>
      <c r="B4" s="239"/>
      <c r="C4" s="238"/>
      <c r="D4" s="50">
        <f t="shared" si="0"/>
        <v>4</v>
      </c>
      <c r="E4" s="55" t="s">
        <v>48</v>
      </c>
      <c r="F4" s="205" t="s">
        <v>2</v>
      </c>
      <c r="G4" s="220" t="s">
        <v>3</v>
      </c>
      <c r="H4" s="56" t="s">
        <v>4</v>
      </c>
      <c r="I4" s="230" t="s">
        <v>5</v>
      </c>
      <c r="J4" s="56" t="s">
        <v>6</v>
      </c>
      <c r="K4" s="56" t="s">
        <v>10</v>
      </c>
      <c r="L4" s="67" t="s">
        <v>26</v>
      </c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33" t="s">
        <v>8</v>
      </c>
      <c r="AK4" s="234" t="str">
        <f>I4</f>
        <v>Cost</v>
      </c>
      <c r="AL4" s="34" t="s">
        <v>6</v>
      </c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</row>
    <row r="5" spans="1:87" s="1" customFormat="1" ht="17.25" thickTop="1" x14ac:dyDescent="0.25">
      <c r="A5" s="236"/>
      <c r="B5" s="236"/>
      <c r="C5" s="236"/>
      <c r="D5" s="50">
        <f t="shared" si="0"/>
        <v>5</v>
      </c>
      <c r="E5" s="20"/>
      <c r="F5" s="206"/>
      <c r="G5" s="222"/>
      <c r="H5" s="45"/>
      <c r="I5" s="18"/>
      <c r="J5" s="18"/>
      <c r="K5" s="191" t="str">
        <f t="shared" ref="K5:K68" si="2">IF(ISERROR((J5-I5)/J5)," ",((J5-I5)/J5))</f>
        <v xml:space="preserve"> </v>
      </c>
      <c r="L5" s="12"/>
      <c r="M5" s="192"/>
      <c r="N5" s="19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35">
        <f>SUM(M5:AI5)</f>
        <v>0</v>
      </c>
      <c r="AK5" s="36">
        <f t="shared" ref="AK5:AK68" si="3">I5*AJ5</f>
        <v>0</v>
      </c>
      <c r="AL5" s="37">
        <f t="shared" ref="AL5:AL68" si="4">J5*AJ5</f>
        <v>0</v>
      </c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</row>
    <row r="6" spans="1:87" s="1" customFormat="1" ht="16.5" x14ac:dyDescent="0.25">
      <c r="A6" s="236"/>
      <c r="B6" s="236"/>
      <c r="C6" s="236"/>
      <c r="D6" s="50">
        <f t="shared" si="0"/>
        <v>6</v>
      </c>
      <c r="E6" s="20"/>
      <c r="F6" s="206"/>
      <c r="G6" s="221"/>
      <c r="H6" s="45"/>
      <c r="I6" s="18"/>
      <c r="J6" s="18"/>
      <c r="K6" s="191" t="str">
        <f t="shared" si="2"/>
        <v xml:space="preserve"> </v>
      </c>
      <c r="L6" s="12"/>
      <c r="M6" s="192"/>
      <c r="N6" s="192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35">
        <f t="shared" ref="AJ6:AJ54" si="5">SUM(M6:AI6)</f>
        <v>0</v>
      </c>
      <c r="AK6" s="36">
        <f t="shared" si="3"/>
        <v>0</v>
      </c>
      <c r="AL6" s="37">
        <f t="shared" si="4"/>
        <v>0</v>
      </c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</row>
    <row r="7" spans="1:87" s="1" customFormat="1" ht="16.5" x14ac:dyDescent="0.25">
      <c r="A7" s="236"/>
      <c r="B7" s="236"/>
      <c r="C7" s="236"/>
      <c r="D7" s="50">
        <f t="shared" si="0"/>
        <v>7</v>
      </c>
      <c r="E7" s="20"/>
      <c r="F7" s="217"/>
      <c r="G7" s="231" t="s">
        <v>56</v>
      </c>
      <c r="H7" s="45"/>
      <c r="I7" s="18"/>
      <c r="J7" s="18"/>
      <c r="K7" s="191" t="str">
        <f t="shared" si="2"/>
        <v xml:space="preserve"> </v>
      </c>
      <c r="L7" s="12"/>
      <c r="M7" s="192"/>
      <c r="N7" s="19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35">
        <f t="shared" si="5"/>
        <v>0</v>
      </c>
      <c r="AK7" s="36">
        <f t="shared" si="3"/>
        <v>0</v>
      </c>
      <c r="AL7" s="37">
        <f t="shared" si="4"/>
        <v>0</v>
      </c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</row>
    <row r="8" spans="1:87" s="1" customFormat="1" ht="16.5" x14ac:dyDescent="0.25">
      <c r="A8" s="236"/>
      <c r="B8" s="236"/>
      <c r="C8" s="236"/>
      <c r="D8" s="50">
        <f t="shared" si="0"/>
        <v>8</v>
      </c>
      <c r="E8" s="20"/>
      <c r="F8" s="206"/>
      <c r="G8" s="231"/>
      <c r="H8" s="45"/>
      <c r="I8" s="18"/>
      <c r="J8" s="18"/>
      <c r="K8" s="191" t="str">
        <f t="shared" si="2"/>
        <v xml:space="preserve"> </v>
      </c>
      <c r="L8" s="12"/>
      <c r="M8" s="19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35">
        <f t="shared" si="5"/>
        <v>0</v>
      </c>
      <c r="AK8" s="36">
        <f t="shared" si="3"/>
        <v>0</v>
      </c>
      <c r="AL8" s="37">
        <f t="shared" si="4"/>
        <v>0</v>
      </c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</row>
    <row r="9" spans="1:87" s="1" customFormat="1" ht="16.5" x14ac:dyDescent="0.25">
      <c r="A9" s="236"/>
      <c r="B9" s="236"/>
      <c r="C9" s="236"/>
      <c r="D9" s="50">
        <f t="shared" si="0"/>
        <v>9</v>
      </c>
      <c r="E9" s="20"/>
      <c r="F9" s="217"/>
      <c r="G9" s="231"/>
      <c r="H9" s="45"/>
      <c r="I9" s="18"/>
      <c r="J9" s="18"/>
      <c r="K9" s="191" t="str">
        <f t="shared" si="2"/>
        <v xml:space="preserve"> </v>
      </c>
      <c r="L9" s="12"/>
      <c r="M9" s="192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35">
        <f t="shared" si="5"/>
        <v>0</v>
      </c>
      <c r="AK9" s="36">
        <f t="shared" si="3"/>
        <v>0</v>
      </c>
      <c r="AL9" s="37">
        <f t="shared" si="4"/>
        <v>0</v>
      </c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</row>
    <row r="10" spans="1:87" s="1" customFormat="1" ht="16.5" x14ac:dyDescent="0.25">
      <c r="A10" s="236"/>
      <c r="B10" s="236"/>
      <c r="C10" s="236"/>
      <c r="D10" s="50">
        <f t="shared" si="0"/>
        <v>10</v>
      </c>
      <c r="E10" s="20"/>
      <c r="F10" s="206"/>
      <c r="G10" s="231"/>
      <c r="H10" s="45"/>
      <c r="I10" s="18"/>
      <c r="J10" s="18"/>
      <c r="K10" s="191" t="str">
        <f t="shared" si="2"/>
        <v xml:space="preserve"> </v>
      </c>
      <c r="L10" s="12"/>
      <c r="M10" s="19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35">
        <f t="shared" si="5"/>
        <v>0</v>
      </c>
      <c r="AK10" s="36">
        <f t="shared" si="3"/>
        <v>0</v>
      </c>
      <c r="AL10" s="37">
        <f t="shared" si="4"/>
        <v>0</v>
      </c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</row>
    <row r="11" spans="1:87" s="1" customFormat="1" ht="16.5" x14ac:dyDescent="0.25">
      <c r="A11" s="236"/>
      <c r="B11" s="236"/>
      <c r="C11" s="236"/>
      <c r="D11" s="50">
        <f t="shared" si="0"/>
        <v>11</v>
      </c>
      <c r="E11" s="20"/>
      <c r="F11" s="206"/>
      <c r="G11" s="231"/>
      <c r="H11" s="45"/>
      <c r="I11" s="18"/>
      <c r="J11" s="18"/>
      <c r="K11" s="191" t="str">
        <f t="shared" si="2"/>
        <v xml:space="preserve"> </v>
      </c>
      <c r="L11" s="12"/>
      <c r="M11" s="19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35">
        <f t="shared" si="5"/>
        <v>0</v>
      </c>
      <c r="AK11" s="36">
        <f t="shared" si="3"/>
        <v>0</v>
      </c>
      <c r="AL11" s="37">
        <f t="shared" si="4"/>
        <v>0</v>
      </c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</row>
    <row r="12" spans="1:87" s="1" customFormat="1" ht="16.5" x14ac:dyDescent="0.25">
      <c r="A12" s="236"/>
      <c r="B12" s="236"/>
      <c r="C12" s="236"/>
      <c r="D12" s="50">
        <f t="shared" si="0"/>
        <v>12</v>
      </c>
      <c r="E12" s="20"/>
      <c r="F12" s="206"/>
      <c r="G12" s="231"/>
      <c r="H12" s="45"/>
      <c r="I12" s="18"/>
      <c r="J12" s="18"/>
      <c r="K12" s="191" t="str">
        <f t="shared" si="2"/>
        <v xml:space="preserve"> </v>
      </c>
      <c r="L12" s="12"/>
      <c r="M12" s="19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35">
        <f t="shared" si="5"/>
        <v>0</v>
      </c>
      <c r="AK12" s="36">
        <f t="shared" si="3"/>
        <v>0</v>
      </c>
      <c r="AL12" s="37">
        <f t="shared" si="4"/>
        <v>0</v>
      </c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</row>
    <row r="13" spans="1:87" s="1" customFormat="1" ht="16.5" x14ac:dyDescent="0.25">
      <c r="A13" s="236"/>
      <c r="B13" s="236"/>
      <c r="C13" s="236"/>
      <c r="D13" s="50">
        <f t="shared" si="0"/>
        <v>13</v>
      </c>
      <c r="E13" s="20"/>
      <c r="F13" s="206"/>
      <c r="G13" s="231"/>
      <c r="H13" s="45"/>
      <c r="I13" s="18"/>
      <c r="J13" s="18"/>
      <c r="K13" s="191" t="str">
        <f t="shared" si="2"/>
        <v xml:space="preserve"> </v>
      </c>
      <c r="L13" s="12"/>
      <c r="M13" s="19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35">
        <f t="shared" si="5"/>
        <v>0</v>
      </c>
      <c r="AK13" s="36">
        <f t="shared" si="3"/>
        <v>0</v>
      </c>
      <c r="AL13" s="37">
        <f t="shared" si="4"/>
        <v>0</v>
      </c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</row>
    <row r="14" spans="1:87" s="1" customFormat="1" ht="17.25" thickBot="1" x14ac:dyDescent="0.3">
      <c r="A14" s="236"/>
      <c r="B14" s="236"/>
      <c r="C14" s="236"/>
      <c r="D14" s="50">
        <f t="shared" si="0"/>
        <v>14</v>
      </c>
      <c r="E14" s="25"/>
      <c r="F14" s="207"/>
      <c r="G14" s="232"/>
      <c r="H14" s="46"/>
      <c r="I14" s="19"/>
      <c r="J14" s="19"/>
      <c r="K14" s="13" t="str">
        <f t="shared" si="2"/>
        <v xml:space="preserve"> </v>
      </c>
      <c r="L14" s="14"/>
      <c r="M14" s="19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38">
        <f t="shared" si="5"/>
        <v>0</v>
      </c>
      <c r="AK14" s="39">
        <f t="shared" si="3"/>
        <v>0</v>
      </c>
      <c r="AL14" s="40">
        <f t="shared" si="4"/>
        <v>0</v>
      </c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</row>
    <row r="15" spans="1:87" s="1" customFormat="1" ht="17.25" thickTop="1" x14ac:dyDescent="0.25">
      <c r="A15" s="236"/>
      <c r="B15" s="236"/>
      <c r="C15" s="236"/>
      <c r="D15" s="50">
        <f t="shared" si="0"/>
        <v>15</v>
      </c>
      <c r="E15" s="20"/>
      <c r="F15" s="206"/>
      <c r="G15" s="222"/>
      <c r="H15" s="45"/>
      <c r="I15" s="18"/>
      <c r="J15" s="18"/>
      <c r="K15" s="191" t="str">
        <f t="shared" si="2"/>
        <v xml:space="preserve"> </v>
      </c>
      <c r="L15" s="12"/>
      <c r="M15" s="19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35">
        <f t="shared" si="5"/>
        <v>0</v>
      </c>
      <c r="AK15" s="36">
        <f t="shared" si="3"/>
        <v>0</v>
      </c>
      <c r="AL15" s="37">
        <f t="shared" si="4"/>
        <v>0</v>
      </c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</row>
    <row r="16" spans="1:87" s="1" customFormat="1" ht="16.5" x14ac:dyDescent="0.25">
      <c r="A16" s="236"/>
      <c r="B16" s="236"/>
      <c r="C16" s="236"/>
      <c r="D16" s="50">
        <f t="shared" si="0"/>
        <v>16</v>
      </c>
      <c r="E16" s="20"/>
      <c r="F16" s="206"/>
      <c r="G16" s="221"/>
      <c r="H16" s="45"/>
      <c r="I16" s="18"/>
      <c r="J16" s="18"/>
      <c r="K16" s="191" t="str">
        <f t="shared" si="2"/>
        <v xml:space="preserve"> </v>
      </c>
      <c r="L16" s="12"/>
      <c r="M16" s="19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35">
        <f t="shared" si="5"/>
        <v>0</v>
      </c>
      <c r="AK16" s="36">
        <f t="shared" si="3"/>
        <v>0</v>
      </c>
      <c r="AL16" s="37">
        <f t="shared" si="4"/>
        <v>0</v>
      </c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</row>
    <row r="17" spans="1:87" s="1" customFormat="1" ht="16.5" x14ac:dyDescent="0.25">
      <c r="A17" s="236"/>
      <c r="B17" s="236"/>
      <c r="C17" s="236"/>
      <c r="D17" s="50">
        <f t="shared" si="0"/>
        <v>17</v>
      </c>
      <c r="E17" s="20"/>
      <c r="F17" s="206"/>
      <c r="G17" s="231" t="s">
        <v>56</v>
      </c>
      <c r="H17" s="45"/>
      <c r="I17" s="18"/>
      <c r="J17" s="18"/>
      <c r="K17" s="191" t="str">
        <f t="shared" si="2"/>
        <v xml:space="preserve"> </v>
      </c>
      <c r="L17" s="12"/>
      <c r="M17" s="19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35">
        <f t="shared" si="5"/>
        <v>0</v>
      </c>
      <c r="AK17" s="36">
        <f t="shared" si="3"/>
        <v>0</v>
      </c>
      <c r="AL17" s="37">
        <f t="shared" si="4"/>
        <v>0</v>
      </c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</row>
    <row r="18" spans="1:87" s="1" customFormat="1" ht="16.5" x14ac:dyDescent="0.25">
      <c r="A18" s="236"/>
      <c r="B18" s="236"/>
      <c r="C18" s="236"/>
      <c r="D18" s="50">
        <f t="shared" si="0"/>
        <v>18</v>
      </c>
      <c r="E18" s="20"/>
      <c r="F18" s="206"/>
      <c r="G18" s="231"/>
      <c r="H18" s="45"/>
      <c r="I18" s="18"/>
      <c r="J18" s="18"/>
      <c r="K18" s="191" t="str">
        <f t="shared" si="2"/>
        <v xml:space="preserve"> </v>
      </c>
      <c r="L18" s="12"/>
      <c r="M18" s="19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35">
        <f t="shared" si="5"/>
        <v>0</v>
      </c>
      <c r="AK18" s="36">
        <f t="shared" si="3"/>
        <v>0</v>
      </c>
      <c r="AL18" s="37">
        <f t="shared" si="4"/>
        <v>0</v>
      </c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</row>
    <row r="19" spans="1:87" s="1" customFormat="1" ht="16.5" x14ac:dyDescent="0.25">
      <c r="A19" s="236"/>
      <c r="B19" s="236"/>
      <c r="C19" s="236"/>
      <c r="D19" s="50">
        <f t="shared" si="0"/>
        <v>19</v>
      </c>
      <c r="E19" s="20"/>
      <c r="F19" s="206"/>
      <c r="G19" s="231"/>
      <c r="H19" s="45"/>
      <c r="I19" s="18"/>
      <c r="J19" s="18"/>
      <c r="K19" s="191" t="str">
        <f t="shared" si="2"/>
        <v xml:space="preserve"> </v>
      </c>
      <c r="L19" s="12"/>
      <c r="M19" s="19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35">
        <f t="shared" si="5"/>
        <v>0</v>
      </c>
      <c r="AK19" s="36">
        <f t="shared" si="3"/>
        <v>0</v>
      </c>
      <c r="AL19" s="37">
        <f t="shared" si="4"/>
        <v>0</v>
      </c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</row>
    <row r="20" spans="1:87" s="1" customFormat="1" ht="16.5" x14ac:dyDescent="0.25">
      <c r="A20" s="236"/>
      <c r="B20" s="236"/>
      <c r="C20" s="236"/>
      <c r="D20" s="50">
        <f t="shared" si="0"/>
        <v>20</v>
      </c>
      <c r="E20" s="20"/>
      <c r="F20" s="206"/>
      <c r="G20" s="231"/>
      <c r="H20" s="45"/>
      <c r="I20" s="18"/>
      <c r="J20" s="18"/>
      <c r="K20" s="191" t="str">
        <f t="shared" si="2"/>
        <v xml:space="preserve"> </v>
      </c>
      <c r="L20" s="12"/>
      <c r="M20" s="192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35">
        <f t="shared" si="5"/>
        <v>0</v>
      </c>
      <c r="AK20" s="36">
        <f t="shared" si="3"/>
        <v>0</v>
      </c>
      <c r="AL20" s="37">
        <f t="shared" si="4"/>
        <v>0</v>
      </c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</row>
    <row r="21" spans="1:87" s="1" customFormat="1" ht="16.5" x14ac:dyDescent="0.25">
      <c r="A21" s="236"/>
      <c r="B21" s="236"/>
      <c r="C21" s="236"/>
      <c r="D21" s="50">
        <f t="shared" si="0"/>
        <v>21</v>
      </c>
      <c r="E21" s="20"/>
      <c r="F21" s="206"/>
      <c r="G21" s="231"/>
      <c r="H21" s="45"/>
      <c r="I21" s="18"/>
      <c r="J21" s="18"/>
      <c r="K21" s="191" t="str">
        <f t="shared" si="2"/>
        <v xml:space="preserve"> </v>
      </c>
      <c r="L21" s="12"/>
      <c r="M21" s="19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35">
        <f t="shared" si="5"/>
        <v>0</v>
      </c>
      <c r="AK21" s="36">
        <f t="shared" si="3"/>
        <v>0</v>
      </c>
      <c r="AL21" s="37">
        <f t="shared" si="4"/>
        <v>0</v>
      </c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</row>
    <row r="22" spans="1:87" s="1" customFormat="1" ht="16.5" x14ac:dyDescent="0.25">
      <c r="A22" s="236"/>
      <c r="B22" s="236"/>
      <c r="C22" s="236"/>
      <c r="D22" s="50">
        <f t="shared" si="0"/>
        <v>22</v>
      </c>
      <c r="E22" s="20"/>
      <c r="F22" s="206"/>
      <c r="G22" s="231"/>
      <c r="H22" s="45"/>
      <c r="I22" s="18"/>
      <c r="J22" s="18"/>
      <c r="K22" s="191" t="str">
        <f t="shared" si="2"/>
        <v xml:space="preserve"> </v>
      </c>
      <c r="L22" s="12"/>
      <c r="M22" s="19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35">
        <f t="shared" si="5"/>
        <v>0</v>
      </c>
      <c r="AK22" s="36">
        <f t="shared" si="3"/>
        <v>0</v>
      </c>
      <c r="AL22" s="37">
        <f t="shared" si="4"/>
        <v>0</v>
      </c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</row>
    <row r="23" spans="1:87" s="1" customFormat="1" ht="16.5" x14ac:dyDescent="0.25">
      <c r="A23" s="236"/>
      <c r="B23" s="236"/>
      <c r="C23" s="236"/>
      <c r="D23" s="50">
        <f t="shared" si="0"/>
        <v>23</v>
      </c>
      <c r="E23" s="20"/>
      <c r="F23" s="206"/>
      <c r="G23" s="231"/>
      <c r="H23" s="45"/>
      <c r="I23" s="18"/>
      <c r="J23" s="18"/>
      <c r="K23" s="191" t="str">
        <f t="shared" si="2"/>
        <v xml:space="preserve"> </v>
      </c>
      <c r="L23" s="12"/>
      <c r="M23" s="19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35">
        <f t="shared" si="5"/>
        <v>0</v>
      </c>
      <c r="AK23" s="36">
        <f t="shared" si="3"/>
        <v>0</v>
      </c>
      <c r="AL23" s="37">
        <f t="shared" si="4"/>
        <v>0</v>
      </c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</row>
    <row r="24" spans="1:87" s="1" customFormat="1" ht="17.25" thickBot="1" x14ac:dyDescent="0.3">
      <c r="A24" s="236"/>
      <c r="B24" s="236"/>
      <c r="C24" s="236"/>
      <c r="D24" s="50">
        <f t="shared" si="0"/>
        <v>24</v>
      </c>
      <c r="E24" s="25"/>
      <c r="F24" s="207"/>
      <c r="G24" s="232"/>
      <c r="H24" s="46"/>
      <c r="I24" s="19"/>
      <c r="J24" s="19"/>
      <c r="K24" s="13" t="str">
        <f t="shared" si="2"/>
        <v xml:space="preserve"> </v>
      </c>
      <c r="L24" s="14"/>
      <c r="M24" s="19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38">
        <f t="shared" si="5"/>
        <v>0</v>
      </c>
      <c r="AK24" s="39">
        <f t="shared" si="3"/>
        <v>0</v>
      </c>
      <c r="AL24" s="40">
        <f t="shared" si="4"/>
        <v>0</v>
      </c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</row>
    <row r="25" spans="1:87" s="1" customFormat="1" ht="17.25" thickTop="1" x14ac:dyDescent="0.25">
      <c r="A25" s="236"/>
      <c r="B25" s="236"/>
      <c r="C25" s="236"/>
      <c r="D25" s="50">
        <f t="shared" si="0"/>
        <v>25</v>
      </c>
      <c r="E25" s="20"/>
      <c r="F25" s="206"/>
      <c r="G25" s="222"/>
      <c r="H25" s="45"/>
      <c r="I25" s="18"/>
      <c r="J25" s="18"/>
      <c r="K25" s="191" t="str">
        <f t="shared" si="2"/>
        <v xml:space="preserve"> </v>
      </c>
      <c r="L25" s="12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35">
        <f t="shared" si="5"/>
        <v>0</v>
      </c>
      <c r="AK25" s="36">
        <f t="shared" si="3"/>
        <v>0</v>
      </c>
      <c r="AL25" s="37">
        <f t="shared" si="4"/>
        <v>0</v>
      </c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</row>
    <row r="26" spans="1:87" s="1" customFormat="1" ht="16.5" x14ac:dyDescent="0.25">
      <c r="A26" s="236"/>
      <c r="B26" s="236"/>
      <c r="C26" s="236"/>
      <c r="D26" s="50">
        <f t="shared" si="0"/>
        <v>26</v>
      </c>
      <c r="E26" s="20"/>
      <c r="F26" s="206"/>
      <c r="G26" s="221"/>
      <c r="H26" s="45"/>
      <c r="I26" s="18"/>
      <c r="J26" s="18"/>
      <c r="K26" s="191" t="str">
        <f t="shared" si="2"/>
        <v xml:space="preserve"> </v>
      </c>
      <c r="L26" s="12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35">
        <f t="shared" si="5"/>
        <v>0</v>
      </c>
      <c r="AK26" s="36">
        <f t="shared" si="3"/>
        <v>0</v>
      </c>
      <c r="AL26" s="37">
        <f t="shared" si="4"/>
        <v>0</v>
      </c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</row>
    <row r="27" spans="1:87" s="1" customFormat="1" ht="16.5" x14ac:dyDescent="0.25">
      <c r="A27" s="236"/>
      <c r="B27" s="236"/>
      <c r="C27" s="236"/>
      <c r="D27" s="50">
        <f t="shared" si="0"/>
        <v>27</v>
      </c>
      <c r="E27" s="20"/>
      <c r="F27" s="206"/>
      <c r="G27" s="231" t="s">
        <v>56</v>
      </c>
      <c r="H27" s="45"/>
      <c r="I27" s="18"/>
      <c r="J27" s="18"/>
      <c r="K27" s="191" t="str">
        <f t="shared" si="2"/>
        <v xml:space="preserve"> </v>
      </c>
      <c r="L27" s="12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35">
        <f t="shared" si="5"/>
        <v>0</v>
      </c>
      <c r="AK27" s="36">
        <f t="shared" si="3"/>
        <v>0</v>
      </c>
      <c r="AL27" s="37">
        <f t="shared" si="4"/>
        <v>0</v>
      </c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</row>
    <row r="28" spans="1:87" s="1" customFormat="1" ht="16.5" x14ac:dyDescent="0.25">
      <c r="A28" s="236"/>
      <c r="B28" s="236"/>
      <c r="C28" s="236"/>
      <c r="D28" s="50">
        <f t="shared" si="0"/>
        <v>28</v>
      </c>
      <c r="E28" s="20"/>
      <c r="F28" s="206"/>
      <c r="G28" s="231"/>
      <c r="H28" s="45"/>
      <c r="I28" s="18"/>
      <c r="J28" s="18"/>
      <c r="K28" s="191" t="str">
        <f t="shared" si="2"/>
        <v xml:space="preserve"> </v>
      </c>
      <c r="L28" s="12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35">
        <f t="shared" si="5"/>
        <v>0</v>
      </c>
      <c r="AK28" s="36">
        <f t="shared" si="3"/>
        <v>0</v>
      </c>
      <c r="AL28" s="37">
        <f t="shared" si="4"/>
        <v>0</v>
      </c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</row>
    <row r="29" spans="1:87" s="1" customFormat="1" ht="16.5" x14ac:dyDescent="0.25">
      <c r="A29" s="236"/>
      <c r="B29" s="236"/>
      <c r="C29" s="236"/>
      <c r="D29" s="50">
        <f t="shared" si="0"/>
        <v>29</v>
      </c>
      <c r="E29" s="20"/>
      <c r="F29" s="206"/>
      <c r="G29" s="231"/>
      <c r="H29" s="45"/>
      <c r="I29" s="18"/>
      <c r="J29" s="18"/>
      <c r="K29" s="191" t="str">
        <f t="shared" si="2"/>
        <v xml:space="preserve"> </v>
      </c>
      <c r="L29" s="12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35">
        <f t="shared" si="5"/>
        <v>0</v>
      </c>
      <c r="AK29" s="36">
        <f t="shared" si="3"/>
        <v>0</v>
      </c>
      <c r="AL29" s="37">
        <f t="shared" si="4"/>
        <v>0</v>
      </c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</row>
    <row r="30" spans="1:87" s="1" customFormat="1" ht="16.5" x14ac:dyDescent="0.25">
      <c r="A30" s="236"/>
      <c r="B30" s="236"/>
      <c r="C30" s="236"/>
      <c r="D30" s="50">
        <f t="shared" si="0"/>
        <v>30</v>
      </c>
      <c r="E30" s="20"/>
      <c r="F30" s="206"/>
      <c r="G30" s="231"/>
      <c r="H30" s="45"/>
      <c r="I30" s="18"/>
      <c r="J30" s="18"/>
      <c r="K30" s="191" t="str">
        <f t="shared" si="2"/>
        <v xml:space="preserve"> </v>
      </c>
      <c r="L30" s="12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35">
        <f t="shared" si="5"/>
        <v>0</v>
      </c>
      <c r="AK30" s="36">
        <f t="shared" si="3"/>
        <v>0</v>
      </c>
      <c r="AL30" s="37">
        <f t="shared" si="4"/>
        <v>0</v>
      </c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</row>
    <row r="31" spans="1:87" s="1" customFormat="1" ht="16.5" x14ac:dyDescent="0.25">
      <c r="A31" s="236"/>
      <c r="B31" s="236"/>
      <c r="C31" s="236"/>
      <c r="D31" s="50">
        <f t="shared" si="0"/>
        <v>31</v>
      </c>
      <c r="E31" s="20"/>
      <c r="F31" s="206"/>
      <c r="G31" s="231"/>
      <c r="H31" s="45"/>
      <c r="I31" s="18"/>
      <c r="J31" s="18"/>
      <c r="K31" s="191" t="str">
        <f t="shared" si="2"/>
        <v xml:space="preserve"> </v>
      </c>
      <c r="L31" s="12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35">
        <f t="shared" si="5"/>
        <v>0</v>
      </c>
      <c r="AK31" s="36">
        <f t="shared" si="3"/>
        <v>0</v>
      </c>
      <c r="AL31" s="37">
        <f t="shared" si="4"/>
        <v>0</v>
      </c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</row>
    <row r="32" spans="1:87" s="1" customFormat="1" ht="16.5" x14ac:dyDescent="0.25">
      <c r="A32" s="236"/>
      <c r="B32" s="236"/>
      <c r="C32" s="236"/>
      <c r="D32" s="50">
        <f t="shared" si="0"/>
        <v>32</v>
      </c>
      <c r="E32" s="20"/>
      <c r="F32" s="206"/>
      <c r="G32" s="231"/>
      <c r="H32" s="45"/>
      <c r="I32" s="18"/>
      <c r="J32" s="18"/>
      <c r="K32" s="191" t="str">
        <f t="shared" si="2"/>
        <v xml:space="preserve"> </v>
      </c>
      <c r="L32" s="12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35">
        <f t="shared" si="5"/>
        <v>0</v>
      </c>
      <c r="AK32" s="36">
        <f t="shared" si="3"/>
        <v>0</v>
      </c>
      <c r="AL32" s="37">
        <f t="shared" si="4"/>
        <v>0</v>
      </c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</row>
    <row r="33" spans="1:87" s="1" customFormat="1" ht="16.5" x14ac:dyDescent="0.25">
      <c r="A33" s="236"/>
      <c r="B33" s="236"/>
      <c r="C33" s="236"/>
      <c r="D33" s="50">
        <f t="shared" si="0"/>
        <v>33</v>
      </c>
      <c r="E33" s="20"/>
      <c r="F33" s="206"/>
      <c r="G33" s="231"/>
      <c r="H33" s="45"/>
      <c r="I33" s="18"/>
      <c r="J33" s="18"/>
      <c r="K33" s="191" t="str">
        <f t="shared" si="2"/>
        <v xml:space="preserve"> </v>
      </c>
      <c r="L33" s="12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35">
        <f t="shared" si="5"/>
        <v>0</v>
      </c>
      <c r="AK33" s="36">
        <f t="shared" si="3"/>
        <v>0</v>
      </c>
      <c r="AL33" s="37">
        <f t="shared" si="4"/>
        <v>0</v>
      </c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</row>
    <row r="34" spans="1:87" s="1" customFormat="1" ht="17.25" thickBot="1" x14ac:dyDescent="0.3">
      <c r="A34" s="236"/>
      <c r="B34" s="236"/>
      <c r="C34" s="236"/>
      <c r="D34" s="50">
        <f t="shared" si="0"/>
        <v>34</v>
      </c>
      <c r="E34" s="25"/>
      <c r="F34" s="207"/>
      <c r="G34" s="232"/>
      <c r="H34" s="46"/>
      <c r="I34" s="19"/>
      <c r="J34" s="19"/>
      <c r="K34" s="13" t="str">
        <f t="shared" si="2"/>
        <v xml:space="preserve"> </v>
      </c>
      <c r="L34" s="1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38">
        <f t="shared" si="5"/>
        <v>0</v>
      </c>
      <c r="AK34" s="39">
        <f t="shared" si="3"/>
        <v>0</v>
      </c>
      <c r="AL34" s="40">
        <f t="shared" si="4"/>
        <v>0</v>
      </c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</row>
    <row r="35" spans="1:87" s="1" customFormat="1" ht="17.25" thickTop="1" x14ac:dyDescent="0.25">
      <c r="A35" s="236"/>
      <c r="B35" s="236"/>
      <c r="C35" s="236"/>
      <c r="D35" s="50">
        <f t="shared" si="0"/>
        <v>35</v>
      </c>
      <c r="E35" s="20"/>
      <c r="F35" s="206"/>
      <c r="G35" s="222"/>
      <c r="H35" s="45"/>
      <c r="I35" s="18"/>
      <c r="J35" s="18"/>
      <c r="K35" s="191" t="str">
        <f t="shared" si="2"/>
        <v xml:space="preserve"> </v>
      </c>
      <c r="L35" s="12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35">
        <f t="shared" si="5"/>
        <v>0</v>
      </c>
      <c r="AK35" s="36">
        <f t="shared" si="3"/>
        <v>0</v>
      </c>
      <c r="AL35" s="37">
        <f t="shared" si="4"/>
        <v>0</v>
      </c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</row>
    <row r="36" spans="1:87" s="1" customFormat="1" ht="16.5" x14ac:dyDescent="0.25">
      <c r="A36" s="236"/>
      <c r="B36" s="236"/>
      <c r="C36" s="236"/>
      <c r="D36" s="50">
        <f t="shared" si="0"/>
        <v>36</v>
      </c>
      <c r="E36" s="20"/>
      <c r="F36" s="206"/>
      <c r="G36" s="221"/>
      <c r="H36" s="45"/>
      <c r="I36" s="18"/>
      <c r="J36" s="18"/>
      <c r="K36" s="191" t="str">
        <f t="shared" si="2"/>
        <v xml:space="preserve"> </v>
      </c>
      <c r="L36" s="12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35">
        <f t="shared" si="5"/>
        <v>0</v>
      </c>
      <c r="AK36" s="36">
        <f t="shared" si="3"/>
        <v>0</v>
      </c>
      <c r="AL36" s="37">
        <f t="shared" si="4"/>
        <v>0</v>
      </c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</row>
    <row r="37" spans="1:87" s="1" customFormat="1" ht="16.5" x14ac:dyDescent="0.25">
      <c r="A37" s="236"/>
      <c r="B37" s="236"/>
      <c r="C37" s="236"/>
      <c r="D37" s="50">
        <f t="shared" si="0"/>
        <v>37</v>
      </c>
      <c r="E37" s="20"/>
      <c r="F37" s="206"/>
      <c r="G37" s="231" t="s">
        <v>56</v>
      </c>
      <c r="H37" s="45"/>
      <c r="I37" s="18"/>
      <c r="J37" s="18"/>
      <c r="K37" s="191" t="str">
        <f t="shared" si="2"/>
        <v xml:space="preserve"> </v>
      </c>
      <c r="L37" s="12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35">
        <f t="shared" si="5"/>
        <v>0</v>
      </c>
      <c r="AK37" s="36">
        <f t="shared" si="3"/>
        <v>0</v>
      </c>
      <c r="AL37" s="37">
        <f t="shared" si="4"/>
        <v>0</v>
      </c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</row>
    <row r="38" spans="1:87" s="1" customFormat="1" ht="16.5" x14ac:dyDescent="0.25">
      <c r="A38" s="236"/>
      <c r="B38" s="236"/>
      <c r="C38" s="236"/>
      <c r="D38" s="50">
        <f t="shared" si="0"/>
        <v>38</v>
      </c>
      <c r="E38" s="20"/>
      <c r="F38" s="206"/>
      <c r="G38" s="231"/>
      <c r="H38" s="45"/>
      <c r="I38" s="18"/>
      <c r="J38" s="18"/>
      <c r="K38" s="191" t="str">
        <f t="shared" si="2"/>
        <v xml:space="preserve"> </v>
      </c>
      <c r="L38" s="12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35">
        <f t="shared" si="5"/>
        <v>0</v>
      </c>
      <c r="AK38" s="36">
        <f t="shared" si="3"/>
        <v>0</v>
      </c>
      <c r="AL38" s="37">
        <f t="shared" si="4"/>
        <v>0</v>
      </c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</row>
    <row r="39" spans="1:87" s="1" customFormat="1" ht="16.5" x14ac:dyDescent="0.25">
      <c r="A39" s="236"/>
      <c r="B39" s="236"/>
      <c r="C39" s="236"/>
      <c r="D39" s="50">
        <f t="shared" si="0"/>
        <v>39</v>
      </c>
      <c r="E39" s="20"/>
      <c r="F39" s="206"/>
      <c r="G39" s="231"/>
      <c r="H39" s="45"/>
      <c r="I39" s="18"/>
      <c r="J39" s="18"/>
      <c r="K39" s="191" t="str">
        <f t="shared" si="2"/>
        <v xml:space="preserve"> </v>
      </c>
      <c r="L39" s="12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35">
        <f t="shared" si="5"/>
        <v>0</v>
      </c>
      <c r="AK39" s="36">
        <f t="shared" si="3"/>
        <v>0</v>
      </c>
      <c r="AL39" s="37">
        <f t="shared" si="4"/>
        <v>0</v>
      </c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</row>
    <row r="40" spans="1:87" s="1" customFormat="1" ht="16.5" x14ac:dyDescent="0.25">
      <c r="A40" s="236"/>
      <c r="B40" s="236"/>
      <c r="C40" s="236"/>
      <c r="D40" s="50">
        <f t="shared" si="0"/>
        <v>40</v>
      </c>
      <c r="E40" s="20"/>
      <c r="F40" s="206"/>
      <c r="G40" s="231"/>
      <c r="H40" s="45"/>
      <c r="I40" s="18"/>
      <c r="J40" s="18"/>
      <c r="K40" s="191" t="str">
        <f t="shared" si="2"/>
        <v xml:space="preserve"> </v>
      </c>
      <c r="L40" s="12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35">
        <f t="shared" si="5"/>
        <v>0</v>
      </c>
      <c r="AK40" s="36">
        <f t="shared" si="3"/>
        <v>0</v>
      </c>
      <c r="AL40" s="37">
        <f t="shared" si="4"/>
        <v>0</v>
      </c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</row>
    <row r="41" spans="1:87" s="1" customFormat="1" ht="16.5" x14ac:dyDescent="0.25">
      <c r="A41" s="236"/>
      <c r="B41" s="236"/>
      <c r="C41" s="236"/>
      <c r="D41" s="50">
        <f t="shared" si="0"/>
        <v>41</v>
      </c>
      <c r="E41" s="20"/>
      <c r="F41" s="206"/>
      <c r="G41" s="231"/>
      <c r="H41" s="45"/>
      <c r="I41" s="18"/>
      <c r="J41" s="18"/>
      <c r="K41" s="191" t="str">
        <f t="shared" si="2"/>
        <v xml:space="preserve"> </v>
      </c>
      <c r="L41" s="12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35">
        <f t="shared" si="5"/>
        <v>0</v>
      </c>
      <c r="AK41" s="36">
        <f t="shared" si="3"/>
        <v>0</v>
      </c>
      <c r="AL41" s="37">
        <f t="shared" si="4"/>
        <v>0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</row>
    <row r="42" spans="1:87" s="1" customFormat="1" ht="16.5" x14ac:dyDescent="0.25">
      <c r="A42" s="236"/>
      <c r="B42" s="236"/>
      <c r="C42" s="236"/>
      <c r="D42" s="50">
        <f t="shared" si="0"/>
        <v>42</v>
      </c>
      <c r="E42" s="20"/>
      <c r="F42" s="206"/>
      <c r="G42" s="231"/>
      <c r="H42" s="45"/>
      <c r="I42" s="18"/>
      <c r="J42" s="18"/>
      <c r="K42" s="191" t="str">
        <f t="shared" si="2"/>
        <v xml:space="preserve"> </v>
      </c>
      <c r="L42" s="12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35">
        <f t="shared" si="5"/>
        <v>0</v>
      </c>
      <c r="AK42" s="36">
        <f t="shared" si="3"/>
        <v>0</v>
      </c>
      <c r="AL42" s="37">
        <f t="shared" si="4"/>
        <v>0</v>
      </c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</row>
    <row r="43" spans="1:87" s="1" customFormat="1" ht="16.5" x14ac:dyDescent="0.25">
      <c r="A43" s="236"/>
      <c r="B43" s="236"/>
      <c r="C43" s="236"/>
      <c r="D43" s="50">
        <f t="shared" si="0"/>
        <v>43</v>
      </c>
      <c r="E43" s="20"/>
      <c r="F43" s="206"/>
      <c r="G43" s="231"/>
      <c r="H43" s="45"/>
      <c r="I43" s="18"/>
      <c r="J43" s="18"/>
      <c r="K43" s="191" t="str">
        <f t="shared" si="2"/>
        <v xml:space="preserve"> </v>
      </c>
      <c r="L43" s="12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35">
        <f t="shared" si="5"/>
        <v>0</v>
      </c>
      <c r="AK43" s="36">
        <f t="shared" si="3"/>
        <v>0</v>
      </c>
      <c r="AL43" s="37">
        <f t="shared" si="4"/>
        <v>0</v>
      </c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</row>
    <row r="44" spans="1:87" s="1" customFormat="1" ht="17.25" thickBot="1" x14ac:dyDescent="0.3">
      <c r="A44" s="236"/>
      <c r="B44" s="236"/>
      <c r="C44" s="236"/>
      <c r="D44" s="50">
        <f t="shared" si="0"/>
        <v>44</v>
      </c>
      <c r="E44" s="25"/>
      <c r="F44" s="207"/>
      <c r="G44" s="232"/>
      <c r="H44" s="46"/>
      <c r="I44" s="19"/>
      <c r="J44" s="19"/>
      <c r="K44" s="13" t="str">
        <f t="shared" si="2"/>
        <v xml:space="preserve"> </v>
      </c>
      <c r="L44" s="1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38">
        <f t="shared" si="5"/>
        <v>0</v>
      </c>
      <c r="AK44" s="39">
        <f t="shared" si="3"/>
        <v>0</v>
      </c>
      <c r="AL44" s="40">
        <f t="shared" si="4"/>
        <v>0</v>
      </c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</row>
    <row r="45" spans="1:87" s="1" customFormat="1" ht="17.25" thickTop="1" x14ac:dyDescent="0.25">
      <c r="A45" s="236"/>
      <c r="B45" s="236"/>
      <c r="C45" s="236"/>
      <c r="D45" s="50">
        <f t="shared" si="0"/>
        <v>45</v>
      </c>
      <c r="E45" s="20"/>
      <c r="F45" s="206"/>
      <c r="G45" s="222"/>
      <c r="H45" s="45"/>
      <c r="I45" s="18"/>
      <c r="J45" s="18"/>
      <c r="K45" s="191" t="str">
        <f t="shared" si="2"/>
        <v xml:space="preserve"> </v>
      </c>
      <c r="L45" s="12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35">
        <f t="shared" si="5"/>
        <v>0</v>
      </c>
      <c r="AK45" s="36">
        <f t="shared" si="3"/>
        <v>0</v>
      </c>
      <c r="AL45" s="37">
        <f t="shared" si="4"/>
        <v>0</v>
      </c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</row>
    <row r="46" spans="1:87" s="1" customFormat="1" ht="16.5" x14ac:dyDescent="0.25">
      <c r="A46" s="236"/>
      <c r="B46" s="236"/>
      <c r="C46" s="236"/>
      <c r="D46" s="50">
        <f t="shared" si="0"/>
        <v>46</v>
      </c>
      <c r="E46" s="20"/>
      <c r="F46" s="206"/>
      <c r="G46" s="221"/>
      <c r="H46" s="45"/>
      <c r="I46" s="18"/>
      <c r="J46" s="18"/>
      <c r="K46" s="191" t="str">
        <f t="shared" si="2"/>
        <v xml:space="preserve"> </v>
      </c>
      <c r="L46" s="12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35">
        <f t="shared" si="5"/>
        <v>0</v>
      </c>
      <c r="AK46" s="36">
        <f t="shared" si="3"/>
        <v>0</v>
      </c>
      <c r="AL46" s="37">
        <f t="shared" si="4"/>
        <v>0</v>
      </c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</row>
    <row r="47" spans="1:87" s="1" customFormat="1" ht="16.5" x14ac:dyDescent="0.25">
      <c r="A47" s="236"/>
      <c r="B47" s="236"/>
      <c r="C47" s="236"/>
      <c r="D47" s="50">
        <f t="shared" si="0"/>
        <v>47</v>
      </c>
      <c r="E47" s="20"/>
      <c r="F47" s="206"/>
      <c r="G47" s="231" t="s">
        <v>56</v>
      </c>
      <c r="H47" s="45"/>
      <c r="I47" s="18"/>
      <c r="J47" s="18"/>
      <c r="K47" s="191" t="str">
        <f t="shared" si="2"/>
        <v xml:space="preserve"> </v>
      </c>
      <c r="L47" s="12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35">
        <f t="shared" si="5"/>
        <v>0</v>
      </c>
      <c r="AK47" s="36">
        <f t="shared" si="3"/>
        <v>0</v>
      </c>
      <c r="AL47" s="37">
        <f t="shared" si="4"/>
        <v>0</v>
      </c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</row>
    <row r="48" spans="1:87" s="1" customFormat="1" ht="16.5" x14ac:dyDescent="0.25">
      <c r="A48" s="236"/>
      <c r="B48" s="236"/>
      <c r="C48" s="236"/>
      <c r="D48" s="50">
        <f t="shared" si="0"/>
        <v>48</v>
      </c>
      <c r="E48" s="20"/>
      <c r="F48" s="206"/>
      <c r="G48" s="231"/>
      <c r="H48" s="45"/>
      <c r="I48" s="18"/>
      <c r="J48" s="18"/>
      <c r="K48" s="191" t="str">
        <f t="shared" si="2"/>
        <v xml:space="preserve"> </v>
      </c>
      <c r="L48" s="12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35">
        <f t="shared" si="5"/>
        <v>0</v>
      </c>
      <c r="AK48" s="36">
        <f t="shared" si="3"/>
        <v>0</v>
      </c>
      <c r="AL48" s="37">
        <f t="shared" si="4"/>
        <v>0</v>
      </c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</row>
    <row r="49" spans="1:87" s="1" customFormat="1" ht="16.5" x14ac:dyDescent="0.25">
      <c r="A49" s="236"/>
      <c r="B49" s="236"/>
      <c r="C49" s="236"/>
      <c r="D49" s="50">
        <f t="shared" si="0"/>
        <v>49</v>
      </c>
      <c r="E49" s="20"/>
      <c r="F49" s="206"/>
      <c r="G49" s="231"/>
      <c r="H49" s="45"/>
      <c r="I49" s="18"/>
      <c r="J49" s="18"/>
      <c r="K49" s="191" t="str">
        <f t="shared" si="2"/>
        <v xml:space="preserve"> </v>
      </c>
      <c r="L49" s="12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35">
        <f t="shared" si="5"/>
        <v>0</v>
      </c>
      <c r="AK49" s="36">
        <f t="shared" si="3"/>
        <v>0</v>
      </c>
      <c r="AL49" s="37">
        <f t="shared" si="4"/>
        <v>0</v>
      </c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</row>
    <row r="50" spans="1:87" s="1" customFormat="1" ht="16.5" x14ac:dyDescent="0.25">
      <c r="A50" s="236"/>
      <c r="B50" s="236"/>
      <c r="C50" s="236"/>
      <c r="D50" s="50">
        <f t="shared" si="0"/>
        <v>50</v>
      </c>
      <c r="E50" s="20"/>
      <c r="F50" s="206"/>
      <c r="G50" s="231"/>
      <c r="H50" s="45"/>
      <c r="I50" s="18"/>
      <c r="J50" s="18"/>
      <c r="K50" s="191" t="str">
        <f t="shared" si="2"/>
        <v xml:space="preserve"> </v>
      </c>
      <c r="L50" s="1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35">
        <f t="shared" si="5"/>
        <v>0</v>
      </c>
      <c r="AK50" s="36">
        <f t="shared" si="3"/>
        <v>0</v>
      </c>
      <c r="AL50" s="37">
        <f t="shared" si="4"/>
        <v>0</v>
      </c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</row>
    <row r="51" spans="1:87" s="1" customFormat="1" ht="16.5" x14ac:dyDescent="0.25">
      <c r="A51" s="236"/>
      <c r="B51" s="236"/>
      <c r="C51" s="236"/>
      <c r="D51" s="50">
        <f t="shared" si="0"/>
        <v>51</v>
      </c>
      <c r="E51" s="20"/>
      <c r="F51" s="206"/>
      <c r="G51" s="231"/>
      <c r="H51" s="45"/>
      <c r="I51" s="18"/>
      <c r="J51" s="18"/>
      <c r="K51" s="191" t="str">
        <f t="shared" si="2"/>
        <v xml:space="preserve"> </v>
      </c>
      <c r="L51" s="12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35">
        <f t="shared" si="5"/>
        <v>0</v>
      </c>
      <c r="AK51" s="36">
        <f t="shared" si="3"/>
        <v>0</v>
      </c>
      <c r="AL51" s="37">
        <f t="shared" si="4"/>
        <v>0</v>
      </c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</row>
    <row r="52" spans="1:87" s="1" customFormat="1" ht="16.5" x14ac:dyDescent="0.25">
      <c r="A52" s="236"/>
      <c r="B52" s="236"/>
      <c r="C52" s="236"/>
      <c r="D52" s="50">
        <f t="shared" si="0"/>
        <v>52</v>
      </c>
      <c r="E52" s="20"/>
      <c r="F52" s="206"/>
      <c r="G52" s="231"/>
      <c r="H52" s="45"/>
      <c r="I52" s="18"/>
      <c r="J52" s="18"/>
      <c r="K52" s="191" t="str">
        <f t="shared" si="2"/>
        <v xml:space="preserve"> </v>
      </c>
      <c r="L52" s="12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35">
        <f t="shared" si="5"/>
        <v>0</v>
      </c>
      <c r="AK52" s="36">
        <f t="shared" si="3"/>
        <v>0</v>
      </c>
      <c r="AL52" s="37">
        <f t="shared" si="4"/>
        <v>0</v>
      </c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</row>
    <row r="53" spans="1:87" s="1" customFormat="1" ht="16.5" x14ac:dyDescent="0.25">
      <c r="A53" s="236"/>
      <c r="B53" s="236"/>
      <c r="C53" s="236"/>
      <c r="D53" s="50">
        <f t="shared" si="0"/>
        <v>53</v>
      </c>
      <c r="E53" s="20"/>
      <c r="F53" s="206"/>
      <c r="G53" s="231"/>
      <c r="H53" s="45"/>
      <c r="I53" s="18"/>
      <c r="J53" s="18"/>
      <c r="K53" s="191" t="str">
        <f t="shared" si="2"/>
        <v xml:space="preserve"> </v>
      </c>
      <c r="L53" s="12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35">
        <f t="shared" si="5"/>
        <v>0</v>
      </c>
      <c r="AK53" s="36">
        <f t="shared" si="3"/>
        <v>0</v>
      </c>
      <c r="AL53" s="37">
        <f t="shared" si="4"/>
        <v>0</v>
      </c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</row>
    <row r="54" spans="1:87" s="1" customFormat="1" ht="17.25" thickBot="1" x14ac:dyDescent="0.3">
      <c r="A54" s="236"/>
      <c r="B54" s="236"/>
      <c r="C54" s="236"/>
      <c r="D54" s="50">
        <f t="shared" si="0"/>
        <v>54</v>
      </c>
      <c r="E54" s="25"/>
      <c r="F54" s="207"/>
      <c r="G54" s="232"/>
      <c r="H54" s="46"/>
      <c r="I54" s="19"/>
      <c r="J54" s="19"/>
      <c r="K54" s="13" t="str">
        <f t="shared" si="2"/>
        <v xml:space="preserve"> </v>
      </c>
      <c r="L54" s="1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38">
        <f t="shared" si="5"/>
        <v>0</v>
      </c>
      <c r="AK54" s="39">
        <f t="shared" si="3"/>
        <v>0</v>
      </c>
      <c r="AL54" s="40">
        <f t="shared" si="4"/>
        <v>0</v>
      </c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</row>
    <row r="55" spans="1:87" s="1" customFormat="1" ht="17.25" thickTop="1" x14ac:dyDescent="0.25">
      <c r="A55" s="236"/>
      <c r="B55" s="236"/>
      <c r="C55" s="236"/>
      <c r="D55" s="50">
        <f t="shared" si="0"/>
        <v>55</v>
      </c>
      <c r="E55" s="20"/>
      <c r="F55" s="206"/>
      <c r="G55" s="222"/>
      <c r="H55" s="45"/>
      <c r="I55" s="18"/>
      <c r="J55" s="18"/>
      <c r="K55" s="191" t="str">
        <f t="shared" si="2"/>
        <v xml:space="preserve"> </v>
      </c>
      <c r="L55" s="12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35">
        <f t="shared" ref="AJ55:AJ64" si="6">SUM(M55:AI55)</f>
        <v>0</v>
      </c>
      <c r="AK55" s="36">
        <f t="shared" si="3"/>
        <v>0</v>
      </c>
      <c r="AL55" s="37">
        <f t="shared" si="4"/>
        <v>0</v>
      </c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</row>
    <row r="56" spans="1:87" s="1" customFormat="1" ht="16.5" x14ac:dyDescent="0.25">
      <c r="A56" s="236"/>
      <c r="B56" s="236"/>
      <c r="C56" s="236"/>
      <c r="D56" s="50">
        <f t="shared" si="0"/>
        <v>56</v>
      </c>
      <c r="E56" s="20"/>
      <c r="F56" s="206"/>
      <c r="G56" s="221"/>
      <c r="H56" s="45"/>
      <c r="I56" s="18"/>
      <c r="J56" s="18"/>
      <c r="K56" s="191" t="str">
        <f t="shared" si="2"/>
        <v xml:space="preserve"> </v>
      </c>
      <c r="L56" s="12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35">
        <f t="shared" si="6"/>
        <v>0</v>
      </c>
      <c r="AK56" s="36">
        <f t="shared" si="3"/>
        <v>0</v>
      </c>
      <c r="AL56" s="37">
        <f t="shared" si="4"/>
        <v>0</v>
      </c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</row>
    <row r="57" spans="1:87" s="1" customFormat="1" ht="16.5" x14ac:dyDescent="0.25">
      <c r="A57" s="236"/>
      <c r="B57" s="236"/>
      <c r="C57" s="236"/>
      <c r="D57" s="50">
        <f t="shared" si="0"/>
        <v>57</v>
      </c>
      <c r="E57" s="20"/>
      <c r="F57" s="206"/>
      <c r="G57" s="231" t="s">
        <v>56</v>
      </c>
      <c r="H57" s="45"/>
      <c r="I57" s="18"/>
      <c r="J57" s="18"/>
      <c r="K57" s="191" t="str">
        <f t="shared" si="2"/>
        <v xml:space="preserve"> </v>
      </c>
      <c r="L57" s="12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35">
        <f t="shared" si="6"/>
        <v>0</v>
      </c>
      <c r="AK57" s="36">
        <f t="shared" si="3"/>
        <v>0</v>
      </c>
      <c r="AL57" s="37">
        <f t="shared" si="4"/>
        <v>0</v>
      </c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</row>
    <row r="58" spans="1:87" s="1" customFormat="1" ht="16.5" x14ac:dyDescent="0.25">
      <c r="A58" s="236"/>
      <c r="B58" s="236"/>
      <c r="C58" s="236"/>
      <c r="D58" s="50">
        <f t="shared" si="0"/>
        <v>58</v>
      </c>
      <c r="E58" s="20"/>
      <c r="F58" s="206"/>
      <c r="G58" s="231"/>
      <c r="H58" s="45"/>
      <c r="I58" s="18"/>
      <c r="J58" s="18"/>
      <c r="K58" s="191" t="str">
        <f t="shared" si="2"/>
        <v xml:space="preserve"> </v>
      </c>
      <c r="L58" s="12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35">
        <f t="shared" si="6"/>
        <v>0</v>
      </c>
      <c r="AK58" s="36">
        <f t="shared" si="3"/>
        <v>0</v>
      </c>
      <c r="AL58" s="37">
        <f t="shared" si="4"/>
        <v>0</v>
      </c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</row>
    <row r="59" spans="1:87" s="1" customFormat="1" ht="16.5" x14ac:dyDescent="0.25">
      <c r="A59" s="236"/>
      <c r="B59" s="236"/>
      <c r="C59" s="236"/>
      <c r="D59" s="50">
        <f t="shared" si="0"/>
        <v>59</v>
      </c>
      <c r="E59" s="20"/>
      <c r="F59" s="206"/>
      <c r="G59" s="231"/>
      <c r="H59" s="45"/>
      <c r="I59" s="18"/>
      <c r="J59" s="18"/>
      <c r="K59" s="191" t="str">
        <f t="shared" si="2"/>
        <v xml:space="preserve"> </v>
      </c>
      <c r="L59" s="12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35">
        <f t="shared" si="6"/>
        <v>0</v>
      </c>
      <c r="AK59" s="36">
        <f t="shared" si="3"/>
        <v>0</v>
      </c>
      <c r="AL59" s="37">
        <f t="shared" si="4"/>
        <v>0</v>
      </c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</row>
    <row r="60" spans="1:87" s="1" customFormat="1" ht="16.5" x14ac:dyDescent="0.25">
      <c r="A60" s="236"/>
      <c r="B60" s="236"/>
      <c r="C60" s="236"/>
      <c r="D60" s="50">
        <f t="shared" si="0"/>
        <v>60</v>
      </c>
      <c r="E60" s="20"/>
      <c r="F60" s="206"/>
      <c r="G60" s="231"/>
      <c r="H60" s="45"/>
      <c r="I60" s="18"/>
      <c r="J60" s="18"/>
      <c r="K60" s="191" t="str">
        <f t="shared" si="2"/>
        <v xml:space="preserve"> </v>
      </c>
      <c r="L60" s="12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35">
        <f t="shared" si="6"/>
        <v>0</v>
      </c>
      <c r="AK60" s="36">
        <f t="shared" si="3"/>
        <v>0</v>
      </c>
      <c r="AL60" s="37">
        <f t="shared" si="4"/>
        <v>0</v>
      </c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</row>
    <row r="61" spans="1:87" s="1" customFormat="1" ht="16.5" x14ac:dyDescent="0.25">
      <c r="A61" s="236"/>
      <c r="B61" s="236"/>
      <c r="C61" s="236"/>
      <c r="D61" s="50">
        <f t="shared" si="0"/>
        <v>61</v>
      </c>
      <c r="E61" s="20"/>
      <c r="F61" s="206"/>
      <c r="G61" s="231"/>
      <c r="H61" s="45"/>
      <c r="I61" s="18"/>
      <c r="J61" s="18"/>
      <c r="K61" s="191" t="str">
        <f t="shared" si="2"/>
        <v xml:space="preserve"> </v>
      </c>
      <c r="L61" s="12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35">
        <f t="shared" si="6"/>
        <v>0</v>
      </c>
      <c r="AK61" s="36">
        <f t="shared" si="3"/>
        <v>0</v>
      </c>
      <c r="AL61" s="37">
        <f t="shared" si="4"/>
        <v>0</v>
      </c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</row>
    <row r="62" spans="1:87" s="1" customFormat="1" ht="16.5" x14ac:dyDescent="0.25">
      <c r="A62" s="236"/>
      <c r="B62" s="236"/>
      <c r="C62" s="236"/>
      <c r="D62" s="50">
        <f t="shared" si="0"/>
        <v>62</v>
      </c>
      <c r="E62" s="20"/>
      <c r="F62" s="206"/>
      <c r="G62" s="231"/>
      <c r="H62" s="45"/>
      <c r="I62" s="18"/>
      <c r="J62" s="18"/>
      <c r="K62" s="191" t="str">
        <f t="shared" si="2"/>
        <v xml:space="preserve"> </v>
      </c>
      <c r="L62" s="12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35">
        <f t="shared" si="6"/>
        <v>0</v>
      </c>
      <c r="AK62" s="36">
        <f t="shared" si="3"/>
        <v>0</v>
      </c>
      <c r="AL62" s="37">
        <f t="shared" si="4"/>
        <v>0</v>
      </c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</row>
    <row r="63" spans="1:87" s="1" customFormat="1" ht="16.5" x14ac:dyDescent="0.25">
      <c r="A63" s="236"/>
      <c r="B63" s="236"/>
      <c r="C63" s="236"/>
      <c r="D63" s="50">
        <f t="shared" si="0"/>
        <v>63</v>
      </c>
      <c r="E63" s="20"/>
      <c r="F63" s="206"/>
      <c r="G63" s="231"/>
      <c r="H63" s="45"/>
      <c r="I63" s="18"/>
      <c r="J63" s="18"/>
      <c r="K63" s="191" t="str">
        <f t="shared" si="2"/>
        <v xml:space="preserve"> </v>
      </c>
      <c r="L63" s="12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35">
        <f t="shared" si="6"/>
        <v>0</v>
      </c>
      <c r="AK63" s="36">
        <f t="shared" si="3"/>
        <v>0</v>
      </c>
      <c r="AL63" s="37">
        <f t="shared" si="4"/>
        <v>0</v>
      </c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</row>
    <row r="64" spans="1:87" s="1" customFormat="1" ht="17.25" thickBot="1" x14ac:dyDescent="0.3">
      <c r="A64" s="236"/>
      <c r="B64" s="236"/>
      <c r="C64" s="236"/>
      <c r="D64" s="50">
        <f t="shared" si="0"/>
        <v>64</v>
      </c>
      <c r="E64" s="25"/>
      <c r="F64" s="207"/>
      <c r="G64" s="232"/>
      <c r="H64" s="46"/>
      <c r="I64" s="19"/>
      <c r="J64" s="19"/>
      <c r="K64" s="13" t="str">
        <f t="shared" si="2"/>
        <v xml:space="preserve"> </v>
      </c>
      <c r="L64" s="1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38">
        <f t="shared" si="6"/>
        <v>0</v>
      </c>
      <c r="AK64" s="39">
        <f t="shared" si="3"/>
        <v>0</v>
      </c>
      <c r="AL64" s="40">
        <f t="shared" si="4"/>
        <v>0</v>
      </c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</row>
    <row r="65" spans="1:87" s="1" customFormat="1" ht="17.25" thickTop="1" x14ac:dyDescent="0.25">
      <c r="A65" s="236"/>
      <c r="B65" s="236"/>
      <c r="C65" s="236"/>
      <c r="D65" s="50">
        <f t="shared" si="0"/>
        <v>65</v>
      </c>
      <c r="E65" s="20"/>
      <c r="F65" s="206"/>
      <c r="G65" s="222"/>
      <c r="H65" s="45"/>
      <c r="I65" s="18"/>
      <c r="J65" s="18"/>
      <c r="K65" s="191" t="str">
        <f t="shared" si="2"/>
        <v xml:space="preserve"> </v>
      </c>
      <c r="L65" s="12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35">
        <f t="shared" ref="AJ65:AJ74" si="7">SUM(M65:AI65)</f>
        <v>0</v>
      </c>
      <c r="AK65" s="36">
        <f t="shared" si="3"/>
        <v>0</v>
      </c>
      <c r="AL65" s="37">
        <f t="shared" si="4"/>
        <v>0</v>
      </c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</row>
    <row r="66" spans="1:87" s="1" customFormat="1" ht="16.5" x14ac:dyDescent="0.25">
      <c r="A66" s="236"/>
      <c r="B66" s="236"/>
      <c r="C66" s="236"/>
      <c r="D66" s="50">
        <f t="shared" ref="D66:D84" si="8">D65+1</f>
        <v>66</v>
      </c>
      <c r="E66" s="20"/>
      <c r="F66" s="206"/>
      <c r="G66" s="221"/>
      <c r="H66" s="45"/>
      <c r="I66" s="18"/>
      <c r="J66" s="18"/>
      <c r="K66" s="191" t="str">
        <f t="shared" si="2"/>
        <v xml:space="preserve"> </v>
      </c>
      <c r="L66" s="12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35">
        <f t="shared" si="7"/>
        <v>0</v>
      </c>
      <c r="AK66" s="36">
        <f t="shared" si="3"/>
        <v>0</v>
      </c>
      <c r="AL66" s="37">
        <f t="shared" si="4"/>
        <v>0</v>
      </c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</row>
    <row r="67" spans="1:87" s="1" customFormat="1" ht="16.5" x14ac:dyDescent="0.25">
      <c r="A67" s="236"/>
      <c r="B67" s="236"/>
      <c r="C67" s="236"/>
      <c r="D67" s="50">
        <f t="shared" si="8"/>
        <v>67</v>
      </c>
      <c r="E67" s="20"/>
      <c r="F67" s="206"/>
      <c r="G67" s="231" t="s">
        <v>56</v>
      </c>
      <c r="H67" s="45"/>
      <c r="I67" s="18"/>
      <c r="J67" s="18"/>
      <c r="K67" s="191" t="str">
        <f t="shared" si="2"/>
        <v xml:space="preserve"> </v>
      </c>
      <c r="L67" s="12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35">
        <f t="shared" si="7"/>
        <v>0</v>
      </c>
      <c r="AK67" s="36">
        <f t="shared" si="3"/>
        <v>0</v>
      </c>
      <c r="AL67" s="37">
        <f t="shared" si="4"/>
        <v>0</v>
      </c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</row>
    <row r="68" spans="1:87" s="1" customFormat="1" ht="16.5" x14ac:dyDescent="0.25">
      <c r="A68" s="236"/>
      <c r="B68" s="236"/>
      <c r="C68" s="236"/>
      <c r="D68" s="50">
        <f t="shared" si="8"/>
        <v>68</v>
      </c>
      <c r="E68" s="20"/>
      <c r="F68" s="206"/>
      <c r="G68" s="231"/>
      <c r="H68" s="45"/>
      <c r="I68" s="18"/>
      <c r="J68" s="18"/>
      <c r="K68" s="191" t="str">
        <f t="shared" si="2"/>
        <v xml:space="preserve"> </v>
      </c>
      <c r="L68" s="12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35">
        <f t="shared" si="7"/>
        <v>0</v>
      </c>
      <c r="AK68" s="36">
        <f t="shared" si="3"/>
        <v>0</v>
      </c>
      <c r="AL68" s="37">
        <f t="shared" si="4"/>
        <v>0</v>
      </c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</row>
    <row r="69" spans="1:87" s="1" customFormat="1" ht="16.5" x14ac:dyDescent="0.25">
      <c r="A69" s="236"/>
      <c r="B69" s="236"/>
      <c r="C69" s="236"/>
      <c r="D69" s="50">
        <f t="shared" si="8"/>
        <v>69</v>
      </c>
      <c r="E69" s="20"/>
      <c r="F69" s="206"/>
      <c r="G69" s="231"/>
      <c r="H69" s="45"/>
      <c r="I69" s="18"/>
      <c r="J69" s="18"/>
      <c r="K69" s="191" t="str">
        <f t="shared" ref="K69:K84" si="9">IF(ISERROR((J69-I69)/J69)," ",((J69-I69)/J69))</f>
        <v xml:space="preserve"> </v>
      </c>
      <c r="L69" s="12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35">
        <f t="shared" si="7"/>
        <v>0</v>
      </c>
      <c r="AK69" s="36">
        <f t="shared" ref="AK69:AK84" si="10">I69*AJ69</f>
        <v>0</v>
      </c>
      <c r="AL69" s="37">
        <f t="shared" ref="AL69:AL84" si="11">J69*AJ69</f>
        <v>0</v>
      </c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</row>
    <row r="70" spans="1:87" s="1" customFormat="1" ht="16.5" x14ac:dyDescent="0.25">
      <c r="A70" s="236"/>
      <c r="B70" s="236"/>
      <c r="C70" s="236"/>
      <c r="D70" s="50">
        <f t="shared" si="8"/>
        <v>70</v>
      </c>
      <c r="E70" s="20"/>
      <c r="F70" s="206"/>
      <c r="G70" s="231"/>
      <c r="H70" s="45"/>
      <c r="I70" s="18"/>
      <c r="J70" s="18"/>
      <c r="K70" s="191" t="str">
        <f t="shared" si="9"/>
        <v xml:space="preserve"> </v>
      </c>
      <c r="L70" s="12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35">
        <f t="shared" si="7"/>
        <v>0</v>
      </c>
      <c r="AK70" s="36">
        <f t="shared" si="10"/>
        <v>0</v>
      </c>
      <c r="AL70" s="37">
        <f t="shared" si="11"/>
        <v>0</v>
      </c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</row>
    <row r="71" spans="1:87" s="1" customFormat="1" ht="16.5" x14ac:dyDescent="0.25">
      <c r="A71" s="236"/>
      <c r="B71" s="236"/>
      <c r="C71" s="236"/>
      <c r="D71" s="50">
        <f t="shared" si="8"/>
        <v>71</v>
      </c>
      <c r="E71" s="20"/>
      <c r="F71" s="206"/>
      <c r="G71" s="231"/>
      <c r="H71" s="45"/>
      <c r="I71" s="18"/>
      <c r="J71" s="18"/>
      <c r="K71" s="191" t="str">
        <f t="shared" si="9"/>
        <v xml:space="preserve"> </v>
      </c>
      <c r="L71" s="12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35">
        <f t="shared" si="7"/>
        <v>0</v>
      </c>
      <c r="AK71" s="36">
        <f t="shared" si="10"/>
        <v>0</v>
      </c>
      <c r="AL71" s="37">
        <f t="shared" si="11"/>
        <v>0</v>
      </c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</row>
    <row r="72" spans="1:87" s="1" customFormat="1" ht="16.5" x14ac:dyDescent="0.25">
      <c r="A72" s="236"/>
      <c r="B72" s="236"/>
      <c r="C72" s="236"/>
      <c r="D72" s="50">
        <f t="shared" si="8"/>
        <v>72</v>
      </c>
      <c r="E72" s="20"/>
      <c r="F72" s="206"/>
      <c r="G72" s="231"/>
      <c r="H72" s="45"/>
      <c r="I72" s="18"/>
      <c r="J72" s="18"/>
      <c r="K72" s="191" t="str">
        <f t="shared" si="9"/>
        <v xml:space="preserve"> </v>
      </c>
      <c r="L72" s="12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35">
        <f t="shared" si="7"/>
        <v>0</v>
      </c>
      <c r="AK72" s="36">
        <f t="shared" si="10"/>
        <v>0</v>
      </c>
      <c r="AL72" s="37">
        <f t="shared" si="11"/>
        <v>0</v>
      </c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</row>
    <row r="73" spans="1:87" s="1" customFormat="1" ht="16.5" x14ac:dyDescent="0.25">
      <c r="A73" s="236"/>
      <c r="B73" s="236"/>
      <c r="C73" s="236"/>
      <c r="D73" s="50">
        <f t="shared" si="8"/>
        <v>73</v>
      </c>
      <c r="E73" s="20"/>
      <c r="F73" s="206"/>
      <c r="G73" s="231"/>
      <c r="H73" s="45"/>
      <c r="I73" s="18"/>
      <c r="J73" s="18"/>
      <c r="K73" s="191" t="str">
        <f t="shared" si="9"/>
        <v xml:space="preserve"> </v>
      </c>
      <c r="L73" s="12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35">
        <f t="shared" si="7"/>
        <v>0</v>
      </c>
      <c r="AK73" s="36">
        <f t="shared" si="10"/>
        <v>0</v>
      </c>
      <c r="AL73" s="37">
        <f t="shared" si="11"/>
        <v>0</v>
      </c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</row>
    <row r="74" spans="1:87" s="1" customFormat="1" ht="17.25" thickBot="1" x14ac:dyDescent="0.3">
      <c r="A74" s="236"/>
      <c r="B74" s="236"/>
      <c r="C74" s="236"/>
      <c r="D74" s="50">
        <f t="shared" si="8"/>
        <v>74</v>
      </c>
      <c r="E74" s="25"/>
      <c r="F74" s="207"/>
      <c r="G74" s="232"/>
      <c r="H74" s="46"/>
      <c r="I74" s="19"/>
      <c r="J74" s="19"/>
      <c r="K74" s="13" t="str">
        <f t="shared" si="9"/>
        <v xml:space="preserve"> </v>
      </c>
      <c r="L74" s="1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38">
        <f t="shared" si="7"/>
        <v>0</v>
      </c>
      <c r="AK74" s="39">
        <f t="shared" si="10"/>
        <v>0</v>
      </c>
      <c r="AL74" s="40">
        <f t="shared" si="11"/>
        <v>0</v>
      </c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</row>
    <row r="75" spans="1:87" s="1" customFormat="1" ht="17.25" thickTop="1" x14ac:dyDescent="0.25">
      <c r="A75" s="236"/>
      <c r="B75" s="236"/>
      <c r="C75" s="236"/>
      <c r="D75" s="50">
        <f t="shared" si="8"/>
        <v>75</v>
      </c>
      <c r="E75" s="20"/>
      <c r="F75" s="206"/>
      <c r="G75" s="222"/>
      <c r="H75" s="45"/>
      <c r="I75" s="18"/>
      <c r="J75" s="18"/>
      <c r="K75" s="191" t="str">
        <f t="shared" si="9"/>
        <v xml:space="preserve"> </v>
      </c>
      <c r="L75" s="12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35">
        <f t="shared" ref="AJ75:AJ84" si="12">SUM(M75:AI75)</f>
        <v>0</v>
      </c>
      <c r="AK75" s="36">
        <f t="shared" si="10"/>
        <v>0</v>
      </c>
      <c r="AL75" s="37">
        <f t="shared" si="11"/>
        <v>0</v>
      </c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</row>
    <row r="76" spans="1:87" s="1" customFormat="1" ht="16.5" x14ac:dyDescent="0.25">
      <c r="A76" s="236"/>
      <c r="B76" s="236"/>
      <c r="C76" s="236"/>
      <c r="D76" s="50">
        <f t="shared" si="8"/>
        <v>76</v>
      </c>
      <c r="E76" s="20"/>
      <c r="F76" s="206"/>
      <c r="G76" s="221"/>
      <c r="H76" s="45"/>
      <c r="I76" s="18"/>
      <c r="J76" s="18"/>
      <c r="K76" s="191" t="str">
        <f t="shared" si="9"/>
        <v xml:space="preserve"> </v>
      </c>
      <c r="L76" s="1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35">
        <f t="shared" si="12"/>
        <v>0</v>
      </c>
      <c r="AK76" s="36">
        <f t="shared" si="10"/>
        <v>0</v>
      </c>
      <c r="AL76" s="37">
        <f t="shared" si="11"/>
        <v>0</v>
      </c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</row>
    <row r="77" spans="1:87" s="1" customFormat="1" ht="16.5" x14ac:dyDescent="0.25">
      <c r="A77" s="236"/>
      <c r="B77" s="236"/>
      <c r="C77" s="236"/>
      <c r="D77" s="50">
        <f t="shared" si="8"/>
        <v>77</v>
      </c>
      <c r="E77" s="20"/>
      <c r="F77" s="206"/>
      <c r="G77" s="231" t="s">
        <v>56</v>
      </c>
      <c r="H77" s="45"/>
      <c r="I77" s="18"/>
      <c r="J77" s="18"/>
      <c r="K77" s="191" t="str">
        <f t="shared" si="9"/>
        <v xml:space="preserve"> </v>
      </c>
      <c r="L77" s="12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35">
        <f t="shared" si="12"/>
        <v>0</v>
      </c>
      <c r="AK77" s="36">
        <f t="shared" si="10"/>
        <v>0</v>
      </c>
      <c r="AL77" s="37">
        <f t="shared" si="11"/>
        <v>0</v>
      </c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</row>
    <row r="78" spans="1:87" s="1" customFormat="1" ht="16.5" x14ac:dyDescent="0.25">
      <c r="A78" s="236"/>
      <c r="B78" s="236"/>
      <c r="C78" s="236"/>
      <c r="D78" s="50">
        <f t="shared" si="8"/>
        <v>78</v>
      </c>
      <c r="E78" s="20"/>
      <c r="F78" s="206"/>
      <c r="G78" s="231"/>
      <c r="H78" s="45"/>
      <c r="I78" s="18"/>
      <c r="J78" s="18"/>
      <c r="K78" s="191" t="str">
        <f t="shared" si="9"/>
        <v xml:space="preserve"> </v>
      </c>
      <c r="L78" s="12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35">
        <f t="shared" si="12"/>
        <v>0</v>
      </c>
      <c r="AK78" s="36">
        <f t="shared" si="10"/>
        <v>0</v>
      </c>
      <c r="AL78" s="37">
        <f t="shared" si="11"/>
        <v>0</v>
      </c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</row>
    <row r="79" spans="1:87" s="1" customFormat="1" ht="16.5" x14ac:dyDescent="0.25">
      <c r="A79" s="236"/>
      <c r="B79" s="236"/>
      <c r="C79" s="236"/>
      <c r="D79" s="50">
        <f t="shared" si="8"/>
        <v>79</v>
      </c>
      <c r="E79" s="20"/>
      <c r="F79" s="206"/>
      <c r="G79" s="231"/>
      <c r="H79" s="45"/>
      <c r="I79" s="18"/>
      <c r="J79" s="18"/>
      <c r="K79" s="191" t="str">
        <f t="shared" si="9"/>
        <v xml:space="preserve"> </v>
      </c>
      <c r="L79" s="12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35">
        <f t="shared" si="12"/>
        <v>0</v>
      </c>
      <c r="AK79" s="36">
        <f t="shared" si="10"/>
        <v>0</v>
      </c>
      <c r="AL79" s="37">
        <f t="shared" si="11"/>
        <v>0</v>
      </c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</row>
    <row r="80" spans="1:87" s="1" customFormat="1" ht="16.5" x14ac:dyDescent="0.25">
      <c r="A80" s="236"/>
      <c r="B80" s="236"/>
      <c r="C80" s="236"/>
      <c r="D80" s="50">
        <f t="shared" si="8"/>
        <v>80</v>
      </c>
      <c r="E80" s="20"/>
      <c r="F80" s="206"/>
      <c r="G80" s="231"/>
      <c r="H80" s="45"/>
      <c r="I80" s="18"/>
      <c r="J80" s="18"/>
      <c r="K80" s="191" t="str">
        <f t="shared" si="9"/>
        <v xml:space="preserve"> </v>
      </c>
      <c r="L80" s="12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35">
        <f t="shared" si="12"/>
        <v>0</v>
      </c>
      <c r="AK80" s="36">
        <f t="shared" si="10"/>
        <v>0</v>
      </c>
      <c r="AL80" s="37">
        <f t="shared" si="11"/>
        <v>0</v>
      </c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</row>
    <row r="81" spans="1:87" s="1" customFormat="1" ht="16.5" x14ac:dyDescent="0.25">
      <c r="A81" s="236"/>
      <c r="B81" s="236"/>
      <c r="C81" s="236"/>
      <c r="D81" s="50">
        <f t="shared" si="8"/>
        <v>81</v>
      </c>
      <c r="E81" s="20"/>
      <c r="F81" s="206"/>
      <c r="G81" s="231"/>
      <c r="H81" s="45"/>
      <c r="I81" s="18"/>
      <c r="J81" s="18"/>
      <c r="K81" s="191" t="str">
        <f t="shared" si="9"/>
        <v xml:space="preserve"> </v>
      </c>
      <c r="L81" s="12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35">
        <f t="shared" si="12"/>
        <v>0</v>
      </c>
      <c r="AK81" s="36">
        <f t="shared" si="10"/>
        <v>0</v>
      </c>
      <c r="AL81" s="37">
        <f t="shared" si="11"/>
        <v>0</v>
      </c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</row>
    <row r="82" spans="1:87" s="1" customFormat="1" ht="16.5" x14ac:dyDescent="0.25">
      <c r="A82" s="236"/>
      <c r="B82" s="236"/>
      <c r="C82" s="236"/>
      <c r="D82" s="50">
        <f t="shared" si="8"/>
        <v>82</v>
      </c>
      <c r="E82" s="20"/>
      <c r="F82" s="206"/>
      <c r="G82" s="231"/>
      <c r="H82" s="45"/>
      <c r="I82" s="18"/>
      <c r="J82" s="18"/>
      <c r="K82" s="191" t="str">
        <f t="shared" si="9"/>
        <v xml:space="preserve"> </v>
      </c>
      <c r="L82" s="12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35">
        <f t="shared" si="12"/>
        <v>0</v>
      </c>
      <c r="AK82" s="36">
        <f t="shared" si="10"/>
        <v>0</v>
      </c>
      <c r="AL82" s="37">
        <f t="shared" si="11"/>
        <v>0</v>
      </c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</row>
    <row r="83" spans="1:87" s="1" customFormat="1" ht="16.5" x14ac:dyDescent="0.25">
      <c r="A83" s="236"/>
      <c r="B83" s="236"/>
      <c r="C83" s="236"/>
      <c r="D83" s="50">
        <f t="shared" si="8"/>
        <v>83</v>
      </c>
      <c r="E83" s="20"/>
      <c r="F83" s="206"/>
      <c r="G83" s="231"/>
      <c r="H83" s="45"/>
      <c r="I83" s="18"/>
      <c r="J83" s="18"/>
      <c r="K83" s="191" t="str">
        <f t="shared" si="9"/>
        <v xml:space="preserve"> </v>
      </c>
      <c r="L83" s="12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35">
        <f t="shared" si="12"/>
        <v>0</v>
      </c>
      <c r="AK83" s="36">
        <f t="shared" si="10"/>
        <v>0</v>
      </c>
      <c r="AL83" s="37">
        <f t="shared" si="11"/>
        <v>0</v>
      </c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</row>
    <row r="84" spans="1:87" s="1" customFormat="1" ht="17.25" thickBot="1" x14ac:dyDescent="0.3">
      <c r="A84" s="236"/>
      <c r="B84" s="236"/>
      <c r="C84" s="236"/>
      <c r="D84" s="50">
        <f t="shared" si="8"/>
        <v>84</v>
      </c>
      <c r="E84" s="25"/>
      <c r="F84" s="207"/>
      <c r="G84" s="232"/>
      <c r="H84" s="46"/>
      <c r="I84" s="19"/>
      <c r="J84" s="19"/>
      <c r="K84" s="13" t="str">
        <f t="shared" si="9"/>
        <v xml:space="preserve"> </v>
      </c>
      <c r="L84" s="1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38">
        <f t="shared" si="12"/>
        <v>0</v>
      </c>
      <c r="AK84" s="39">
        <f t="shared" si="10"/>
        <v>0</v>
      </c>
      <c r="AL84" s="40">
        <f t="shared" si="11"/>
        <v>0</v>
      </c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</row>
    <row r="85" spans="1:87" s="1" customFormat="1" ht="17.25" thickTop="1" x14ac:dyDescent="0.25">
      <c r="A85" s="235"/>
      <c r="B85" s="235"/>
      <c r="C85" s="235"/>
      <c r="E85" s="2"/>
      <c r="F85" s="2"/>
      <c r="G85" s="223"/>
      <c r="H85" s="3"/>
      <c r="I85" s="7"/>
      <c r="J85" s="8"/>
      <c r="K85" s="4"/>
      <c r="L85" s="74" t="s">
        <v>9</v>
      </c>
      <c r="M85" s="75">
        <f>SUM(M5:M84)</f>
        <v>0</v>
      </c>
      <c r="N85" s="75">
        <f t="shared" ref="N85:AI85" si="13">SUM(N5:N84)</f>
        <v>0</v>
      </c>
      <c r="O85" s="75">
        <f t="shared" si="13"/>
        <v>0</v>
      </c>
      <c r="P85" s="75">
        <f t="shared" si="13"/>
        <v>0</v>
      </c>
      <c r="Q85" s="75">
        <f t="shared" si="13"/>
        <v>0</v>
      </c>
      <c r="R85" s="75">
        <f t="shared" si="13"/>
        <v>0</v>
      </c>
      <c r="S85" s="75">
        <f t="shared" si="13"/>
        <v>0</v>
      </c>
      <c r="T85" s="75">
        <f t="shared" si="13"/>
        <v>0</v>
      </c>
      <c r="U85" s="75">
        <f t="shared" si="13"/>
        <v>0</v>
      </c>
      <c r="V85" s="75">
        <f t="shared" si="13"/>
        <v>0</v>
      </c>
      <c r="W85" s="75">
        <f t="shared" si="13"/>
        <v>0</v>
      </c>
      <c r="X85" s="75">
        <f t="shared" si="13"/>
        <v>0</v>
      </c>
      <c r="Y85" s="75">
        <f t="shared" si="13"/>
        <v>0</v>
      </c>
      <c r="Z85" s="75">
        <f t="shared" si="13"/>
        <v>0</v>
      </c>
      <c r="AA85" s="75">
        <f t="shared" si="13"/>
        <v>0</v>
      </c>
      <c r="AB85" s="75">
        <f t="shared" si="13"/>
        <v>0</v>
      </c>
      <c r="AC85" s="75">
        <f t="shared" si="13"/>
        <v>0</v>
      </c>
      <c r="AD85" s="75">
        <f t="shared" si="13"/>
        <v>0</v>
      </c>
      <c r="AE85" s="75">
        <f t="shared" si="13"/>
        <v>0</v>
      </c>
      <c r="AF85" s="75">
        <f t="shared" si="13"/>
        <v>0</v>
      </c>
      <c r="AG85" s="75">
        <f t="shared" si="13"/>
        <v>0</v>
      </c>
      <c r="AH85" s="75">
        <f t="shared" si="13"/>
        <v>0</v>
      </c>
      <c r="AI85" s="75">
        <f t="shared" si="13"/>
        <v>0</v>
      </c>
      <c r="AJ85" s="76">
        <f>SUM(AJ5:AJ84)</f>
        <v>0</v>
      </c>
      <c r="AK85" s="77">
        <f>SUM(AK5:AK84)</f>
        <v>0</v>
      </c>
      <c r="AL85" s="78">
        <f>SUM(AL5:AL84)</f>
        <v>0</v>
      </c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</row>
    <row r="86" spans="1:87" s="1" customFormat="1" ht="16.5" x14ac:dyDescent="0.25">
      <c r="E86" s="6"/>
      <c r="F86" s="6"/>
      <c r="G86" s="224"/>
      <c r="L86" s="79" t="s">
        <v>81</v>
      </c>
      <c r="M86" s="80">
        <f>($I$5*M5)+($I$6*M6)+($I$7*M7)+($I$8*M8)+($I$9*M9)+($I$10*M10)+($I$11*M11)+($I$12*M12)+($I$13*M13)+($I$14*M14)+($I$15*M15)+($I$16*M16)+($I$17*M17)+($I$18*M18)+($I$19*M19)+($I$20*M20)+($I$21*M21)+($I$22*M22)+($I$23*M23)+($I$24*M24)+($I$25*M25)+($I$26*M26)+($I$27*M27)+($I$28*M28)+ ($I$29*M29)+($I$30*M30)+($I$31*M31)+($I$32*M32)+($I$33*M33)+($I$34*M34)+ ($I$35*M35)+($I$36*M36)+($I$37*M37)+($I$38*M38)+($I$39*M39)+ ($I$40*M40)+ ($I$41*M41)+ ($I$42*M42)+ ($I$43*M43)+ ($I$44*M44)+ ($I$45*M45)+ ($I$46*M46)+ ($I$47*M47)+ ($I$48*M48)+ ($I$49*M49)+ ($I$50*M50)+ ($I$51*M51)+ ($I$52*M52)+ ($I$53*M53)+ ($I$54*M54)+ ($I$55*M55)+ ($I$56*M56)+ ($I$57*M57)+ ($I$58*M58)+ ($I$59*M59)+ ($I$60*M60)+ ($I$61*M61)+ ($I$62*M62)+ ($I$63*M63)+ ($I$64*M64)+($I$65*M65)+ ($I$66*M66)+ ($I$67*M67)+ ($I$68*M68)+ ($I$69*M69)+ ($I$70*M70)+ ($I$71*M71)+ ($I$72*M72)+ ($I$73*M73)+ ($I$74*M74)+ ($I$75*M75)+ ($I$76*M76)+ ($I$77*M77)+ ($I$78*M78)+ ($I$79*M79)+ ($I$80*M80)+ ($I$81*M81)+ ($I$82*M82)+ ($I$83*M83)+ ($I$84*M84)</f>
        <v>0</v>
      </c>
      <c r="N86" s="80">
        <f t="shared" ref="N86:AI86" si="14">($I$5*N5)+($I$6*N6)+($I$7*N7)+($I$8*N8)+($I$9*N9)+($I$10*N10)+($I$11*N11)+($I$12*N12)+($I$13*N13)+($I$14*N14)+($I$15*N15)+($I$16*N16)+($I$17*N17)+($I$18*N18)+($I$19*N19)+($I$20*N20)+($I$21*N21)+($I$22*N22)+($I$23*N23)+($I$24*N24)+($I$25*N25)+($I$26*N26)+($I$27*N27)+($I$28*N28)+ ($I$29*N29)+($I$30*N30)+($I$31*N31)+($I$32*N32)+($I$33*N33)+($I$34*N34)+ ($I$35*N35)+($I$36*N36)+($I$37*N37)+($I$38*N38)+($I$39*N39)+ ($I$40*N40)+ ($I$41*N41)+ ($I$42*N42)+ ($I$43*N43)+ ($I$44*N44)+ ($I$45*N45)+ ($I$46*N46)+ ($I$47*N47)+ ($I$48*N48)+ ($I$49*N49)+ ($I$50*N50)+ ($I$51*N51)+ ($I$52*N52)+ ($I$53*N53)+ ($I$54*N54)+ ($I$55*N55)+ ($I$56*N56)+ ($I$57*N57)+ ($I$58*N58)+ ($I$59*N59)+ ($I$60*N60)+ ($I$61*N61)+ ($I$62*N62)+ ($I$63*N63)+ ($I$64*N64)+($I$65*N65)+ ($I$66*N66)+ ($I$67*N67)+ ($I$68*N68)+ ($I$69*N69)+ ($I$70*N70)+ ($I$71*N71)+ ($I$72*N72)+ ($I$73*N73)+ ($I$74*N74)+ ($I$75*N75)+ ($I$76*N76)+ ($I$77*N77)+ ($I$78*N78)+ ($I$79*N79)+ ($I$80*N80)+ ($I$81*N81)+ ($I$82*N82)+ ($I$83*N83)+ ($I$84*N84)</f>
        <v>0</v>
      </c>
      <c r="O86" s="80">
        <f t="shared" si="14"/>
        <v>0</v>
      </c>
      <c r="P86" s="80">
        <f t="shared" si="14"/>
        <v>0</v>
      </c>
      <c r="Q86" s="80">
        <f t="shared" si="14"/>
        <v>0</v>
      </c>
      <c r="R86" s="80">
        <f t="shared" si="14"/>
        <v>0</v>
      </c>
      <c r="S86" s="80">
        <f t="shared" si="14"/>
        <v>0</v>
      </c>
      <c r="T86" s="80">
        <f t="shared" si="14"/>
        <v>0</v>
      </c>
      <c r="U86" s="80">
        <f t="shared" si="14"/>
        <v>0</v>
      </c>
      <c r="V86" s="80">
        <f t="shared" si="14"/>
        <v>0</v>
      </c>
      <c r="W86" s="80">
        <f t="shared" si="14"/>
        <v>0</v>
      </c>
      <c r="X86" s="80">
        <f t="shared" si="14"/>
        <v>0</v>
      </c>
      <c r="Y86" s="80">
        <f t="shared" si="14"/>
        <v>0</v>
      </c>
      <c r="Z86" s="80">
        <f t="shared" si="14"/>
        <v>0</v>
      </c>
      <c r="AA86" s="80">
        <f t="shared" si="14"/>
        <v>0</v>
      </c>
      <c r="AB86" s="80">
        <f t="shared" si="14"/>
        <v>0</v>
      </c>
      <c r="AC86" s="80">
        <f t="shared" si="14"/>
        <v>0</v>
      </c>
      <c r="AD86" s="80">
        <f t="shared" si="14"/>
        <v>0</v>
      </c>
      <c r="AE86" s="80">
        <f t="shared" si="14"/>
        <v>0</v>
      </c>
      <c r="AF86" s="80">
        <f t="shared" si="14"/>
        <v>0</v>
      </c>
      <c r="AG86" s="80">
        <f t="shared" si="14"/>
        <v>0</v>
      </c>
      <c r="AH86" s="80">
        <f t="shared" si="14"/>
        <v>0</v>
      </c>
      <c r="AI86" s="80">
        <f t="shared" si="14"/>
        <v>0</v>
      </c>
      <c r="AJ86" s="81"/>
      <c r="AK86" s="82"/>
      <c r="AL86" s="83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</row>
    <row r="87" spans="1:87" s="1" customFormat="1" ht="17.25" thickBot="1" x14ac:dyDescent="0.3">
      <c r="E87" s="6"/>
      <c r="F87" s="6"/>
      <c r="G87" s="224"/>
      <c r="L87" s="84" t="s">
        <v>11</v>
      </c>
      <c r="M87" s="85">
        <f>($J$5*M5)+($J$6*M6)+($J$7*M7)+($J$8*M8)+($J$9*M9)+($J$10*M10)+($J$11*M11)+($J$12*M12)+($J$13*M13)+($J$14*M14)+($J$15*M15)+($J$16*M16)+($J$17*M17)+($J$18*M18)+($J$19*M19)+($J$20*M20)+($J$21*M21)+($J$22*M22)+($J$23*M23)+($J$24*M24)+($J$25*M25)+($J$26*M26)+($J$27*M27)+($J$28*M28)+ ($J$29*M29)+($J$30*M30)+($J$31*M31)+($J$32*M32)+($J$33*M33)+($J$34*M34)+ ($J$35*M35)+($J$36*M36)+($J$37*M37)+($J$38*M38)+($J$39*M39)+ ($J$40*M40)+ ($J$41*M41)+ ($J$42*M42)+ ($J$43*M43)+ ($J$44*M44)+ ($J$45*M45)+ ($J$46*M46)+ ($J$47*M47)+ ($J$48*M48)+ ($J$49*M49)+ ($J$50*M50)+ ($J$51*M51)+ ($J$52*M52)+ ($J$53*M53)+ ($J$54*M54)+ ($J$55*M55)+ ($J$56*M56)+ ($J$57*M57)+ ($J$58*M58)+ ($J$59*M59)+ ($J$60*M60)+ ($J$61*M61)+ ($J$62*M62)+ ($J$63*M63)+ ($J$64*M64)+ ($J$65*M65)+ ($J$66*M66)+ ($J$67*M67)+ ($J$68*M68)+ ($J$69*M69)+ ($J$70*M70)+ ($J$71*M71)+ ($J$72*M72)+ ($J$73*M73)+ ($J$74*M74)+ ($J$75*M75)+ ($J$76*M76)+ ($J$77*M77)+ ($J$78*M78)+ ($J$79*M79)+ ($J$80*M80)+ ($J$81*M81)+ ($J$82*M82)+ ($J$83*M83)+ ($J$84*M84)</f>
        <v>0</v>
      </c>
      <c r="N87" s="85">
        <f t="shared" ref="N87:AI87" si="15">($J$5*N5)+($J$6*N6)+($J$7*N7)+($J$8*N8)+($J$9*N9)+($J$10*N10)+($J$11*N11)+($J$12*N12)+($J$13*N13)+($J$14*N14)+($J$15*N15)+($J$16*N16)+($J$17*N17)+($J$18*N18)+($J$19*N19)+($J$20*N20)+($J$21*N21)+($J$22*N22)+($J$23*N23)+($J$24*N24)+($J$25*N25)+($J$26*N26)+($J$27*N27)+($J$28*N28)+ ($J$29*N29)+($J$30*N30)+($J$31*N31)+($J$32*N32)+($J$33*N33)+($J$34*N34)+ ($J$35*N35)+($J$36*N36)+($J$37*N37)+($J$38*N38)+($J$39*N39)+ ($J$40*N40)+ ($J$41*N41)+ ($J$42*N42)+ ($J$43*N43)+ ($J$44*N44)+ ($J$45*N45)+ ($J$46*N46)+ ($J$47*N47)+ ($J$48*N48)+ ($J$49*N49)+ ($J$50*N50)+ ($J$51*N51)+ ($J$52*N52)+ ($J$53*N53)+ ($J$54*N54)+ ($J$55*N55)+ ($J$56*N56)+ ($J$57*N57)+ ($J$58*N58)+ ($J$59*N59)+ ($J$60*N60)+ ($J$61*N61)+ ($J$62*N62)+ ($J$63*N63)+ ($J$64*N64)+ ($J$65*N65)+ ($J$66*N66)+ ($J$67*N67)+ ($J$68*N68)+ ($J$69*N69)+ ($J$70*N70)+ ($J$71*N71)+ ($J$72*N72)+ ($J$73*N73)+ ($J$74*N74)+ ($J$75*N75)+ ($J$76*N76)+ ($J$77*N77)+ ($J$78*N78)+ ($J$79*N79)+ ($J$80*N80)+ ($J$81*N81)+ ($J$82*N82)+ ($J$83*N83)+ ($J$84*N84)</f>
        <v>0</v>
      </c>
      <c r="O87" s="85">
        <f t="shared" si="15"/>
        <v>0</v>
      </c>
      <c r="P87" s="85">
        <f t="shared" si="15"/>
        <v>0</v>
      </c>
      <c r="Q87" s="85">
        <f t="shared" si="15"/>
        <v>0</v>
      </c>
      <c r="R87" s="85">
        <f t="shared" si="15"/>
        <v>0</v>
      </c>
      <c r="S87" s="85">
        <f t="shared" si="15"/>
        <v>0</v>
      </c>
      <c r="T87" s="85">
        <f t="shared" si="15"/>
        <v>0</v>
      </c>
      <c r="U87" s="85">
        <f t="shared" si="15"/>
        <v>0</v>
      </c>
      <c r="V87" s="85">
        <f t="shared" si="15"/>
        <v>0</v>
      </c>
      <c r="W87" s="85">
        <f t="shared" si="15"/>
        <v>0</v>
      </c>
      <c r="X87" s="85">
        <f t="shared" si="15"/>
        <v>0</v>
      </c>
      <c r="Y87" s="85">
        <f t="shared" si="15"/>
        <v>0</v>
      </c>
      <c r="Z87" s="85">
        <f t="shared" si="15"/>
        <v>0</v>
      </c>
      <c r="AA87" s="85">
        <f t="shared" si="15"/>
        <v>0</v>
      </c>
      <c r="AB87" s="85">
        <f t="shared" si="15"/>
        <v>0</v>
      </c>
      <c r="AC87" s="85">
        <f t="shared" si="15"/>
        <v>0</v>
      </c>
      <c r="AD87" s="85">
        <f t="shared" si="15"/>
        <v>0</v>
      </c>
      <c r="AE87" s="85">
        <f t="shared" si="15"/>
        <v>0</v>
      </c>
      <c r="AF87" s="85">
        <f t="shared" si="15"/>
        <v>0</v>
      </c>
      <c r="AG87" s="85">
        <f t="shared" si="15"/>
        <v>0</v>
      </c>
      <c r="AH87" s="85">
        <f t="shared" si="15"/>
        <v>0</v>
      </c>
      <c r="AI87" s="85">
        <f t="shared" si="15"/>
        <v>0</v>
      </c>
      <c r="AJ87" s="86"/>
      <c r="AK87" s="87"/>
      <c r="AL87" s="88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</row>
    <row r="88" spans="1:87" s="1" customFormat="1" ht="21" thickTop="1" thickBot="1" x14ac:dyDescent="0.3">
      <c r="E88" s="6"/>
      <c r="F88" s="6"/>
      <c r="G88" s="225"/>
      <c r="H88" s="57" t="s">
        <v>8</v>
      </c>
      <c r="I88" s="209" t="s">
        <v>5</v>
      </c>
      <c r="J88" s="58" t="s">
        <v>6</v>
      </c>
      <c r="K88" s="59"/>
      <c r="L88" s="9"/>
      <c r="M88" s="5"/>
      <c r="N88" s="5"/>
      <c r="O88" s="22"/>
      <c r="Q88" s="153"/>
      <c r="R88" s="153"/>
      <c r="S88" s="150"/>
      <c r="AJ88" s="41"/>
      <c r="AL88" s="149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</row>
    <row r="89" spans="1:87" s="1" customFormat="1" ht="17.25" thickTop="1" x14ac:dyDescent="0.25">
      <c r="D89" s="139">
        <v>11</v>
      </c>
      <c r="E89" s="6"/>
      <c r="F89" s="242"/>
      <c r="G89" s="226" t="s">
        <v>22</v>
      </c>
      <c r="H89" s="17">
        <f ca="1">SUMIF($L$109:$O$131,D89,$M$109:$M$131)</f>
        <v>0</v>
      </c>
      <c r="I89" s="17">
        <f ca="1">SUMIF($L$109:$O$131,D89,$N$109:$N$131)</f>
        <v>0</v>
      </c>
      <c r="J89" s="17">
        <f ca="1">SUMIF($L$109:$O$131,D89,$O$109:$O$131)</f>
        <v>0</v>
      </c>
      <c r="K89" s="60" t="str">
        <f t="shared" ref="K89:K100" si="16">G89</f>
        <v>November</v>
      </c>
      <c r="L89" s="9"/>
      <c r="AJ89" s="43"/>
      <c r="AK89" s="42"/>
      <c r="AL89" s="42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</row>
    <row r="90" spans="1:87" s="1" customFormat="1" ht="16.5" x14ac:dyDescent="0.25">
      <c r="D90" s="139">
        <v>12</v>
      </c>
      <c r="F90" s="242"/>
      <c r="G90" s="226" t="s">
        <v>13</v>
      </c>
      <c r="H90" s="17">
        <f t="shared" ref="H90:H100" ca="1" si="17">SUMIF($L$109:$O$131,D90,$M$109:$M$131)</f>
        <v>0</v>
      </c>
      <c r="I90" s="17">
        <f t="shared" ref="I90:I100" ca="1" si="18">SUMIF($L$109:$O$131,D90,$N$109:$N$131)</f>
        <v>0</v>
      </c>
      <c r="J90" s="17">
        <f t="shared" ref="J90:J100" ca="1" si="19">SUMIF($L$109:$O$131,D90,$O$109:$O$131)</f>
        <v>0</v>
      </c>
      <c r="K90" s="60" t="str">
        <f t="shared" si="16"/>
        <v>December</v>
      </c>
      <c r="L90" s="9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44"/>
      <c r="AK90" s="42"/>
      <c r="AL90" s="42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</row>
    <row r="91" spans="1:87" ht="16.5" x14ac:dyDescent="0.25">
      <c r="D91" s="139">
        <v>1</v>
      </c>
      <c r="F91" s="242"/>
      <c r="G91" s="226" t="s">
        <v>15</v>
      </c>
      <c r="H91" s="17">
        <f t="shared" ca="1" si="17"/>
        <v>0</v>
      </c>
      <c r="I91" s="17">
        <f t="shared" ca="1" si="18"/>
        <v>0</v>
      </c>
      <c r="J91" s="17">
        <f t="shared" ca="1" si="19"/>
        <v>0</v>
      </c>
      <c r="K91" s="60" t="str">
        <f t="shared" si="16"/>
        <v>January</v>
      </c>
      <c r="M91" s="63"/>
      <c r="N91" s="63"/>
      <c r="O91" s="63"/>
      <c r="P91" s="63"/>
      <c r="AJ91" s="64"/>
      <c r="AK91" s="241"/>
      <c r="AL91" s="64"/>
    </row>
    <row r="92" spans="1:87" ht="16.5" x14ac:dyDescent="0.25">
      <c r="D92" s="139">
        <v>2</v>
      </c>
      <c r="F92" s="242"/>
      <c r="G92" s="226" t="s">
        <v>14</v>
      </c>
      <c r="H92" s="17">
        <f t="shared" ca="1" si="17"/>
        <v>0</v>
      </c>
      <c r="I92" s="17">
        <f t="shared" ca="1" si="18"/>
        <v>0</v>
      </c>
      <c r="J92" s="17">
        <f t="shared" ca="1" si="19"/>
        <v>0</v>
      </c>
      <c r="K92" s="60" t="str">
        <f t="shared" si="16"/>
        <v>February</v>
      </c>
      <c r="AJ92" s="64"/>
      <c r="AK92" s="64"/>
      <c r="AL92" s="64"/>
    </row>
    <row r="93" spans="1:87" ht="16.5" x14ac:dyDescent="0.25">
      <c r="D93" s="139">
        <v>3</v>
      </c>
      <c r="F93" s="242"/>
      <c r="G93" s="226" t="s">
        <v>16</v>
      </c>
      <c r="H93" s="17">
        <f t="shared" ca="1" si="17"/>
        <v>0</v>
      </c>
      <c r="I93" s="17">
        <f t="shared" ca="1" si="18"/>
        <v>0</v>
      </c>
      <c r="J93" s="17">
        <f t="shared" ca="1" si="19"/>
        <v>0</v>
      </c>
      <c r="K93" s="60" t="str">
        <f t="shared" si="16"/>
        <v>March</v>
      </c>
      <c r="AJ93" s="64"/>
      <c r="AK93" s="64"/>
      <c r="AL93" s="64"/>
    </row>
    <row r="94" spans="1:87" ht="16.5" x14ac:dyDescent="0.25">
      <c r="D94" s="139">
        <v>4</v>
      </c>
      <c r="F94" s="242"/>
      <c r="G94" s="226" t="s">
        <v>17</v>
      </c>
      <c r="H94" s="17">
        <f t="shared" ca="1" si="17"/>
        <v>0</v>
      </c>
      <c r="I94" s="17">
        <f t="shared" ca="1" si="18"/>
        <v>0</v>
      </c>
      <c r="J94" s="17">
        <f t="shared" ca="1" si="19"/>
        <v>0</v>
      </c>
      <c r="K94" s="60" t="str">
        <f t="shared" si="16"/>
        <v>April</v>
      </c>
      <c r="AJ94" s="64"/>
      <c r="AK94" s="241"/>
      <c r="AL94" s="64"/>
    </row>
    <row r="95" spans="1:87" ht="16.5" x14ac:dyDescent="0.25">
      <c r="D95" s="139">
        <v>5</v>
      </c>
      <c r="F95" s="242"/>
      <c r="G95" s="226" t="s">
        <v>24</v>
      </c>
      <c r="H95" s="17">
        <f t="shared" ca="1" si="17"/>
        <v>0</v>
      </c>
      <c r="I95" s="17">
        <f t="shared" ca="1" si="18"/>
        <v>0</v>
      </c>
      <c r="J95" s="17">
        <f t="shared" ca="1" si="19"/>
        <v>0</v>
      </c>
      <c r="K95" s="60" t="str">
        <f t="shared" si="16"/>
        <v>May</v>
      </c>
      <c r="AJ95" s="64"/>
      <c r="AK95" s="64"/>
      <c r="AL95" s="64"/>
    </row>
    <row r="96" spans="1:87" ht="16.5" x14ac:dyDescent="0.25">
      <c r="D96" s="139">
        <v>6</v>
      </c>
      <c r="F96" s="242"/>
      <c r="G96" s="226" t="s">
        <v>23</v>
      </c>
      <c r="H96" s="17">
        <f t="shared" ca="1" si="17"/>
        <v>0</v>
      </c>
      <c r="I96" s="17">
        <f t="shared" ca="1" si="18"/>
        <v>0</v>
      </c>
      <c r="J96" s="17">
        <f t="shared" ca="1" si="19"/>
        <v>0</v>
      </c>
      <c r="K96" s="60" t="str">
        <f t="shared" si="16"/>
        <v>June</v>
      </c>
      <c r="AJ96" s="64"/>
      <c r="AK96" s="64"/>
      <c r="AL96" s="64"/>
    </row>
    <row r="97" spans="4:88" ht="16.5" x14ac:dyDescent="0.25">
      <c r="D97" s="139">
        <v>7</v>
      </c>
      <c r="F97" s="242"/>
      <c r="G97" s="226" t="s">
        <v>18</v>
      </c>
      <c r="H97" s="17">
        <f t="shared" ca="1" si="17"/>
        <v>0</v>
      </c>
      <c r="I97" s="17">
        <f t="shared" ca="1" si="18"/>
        <v>0</v>
      </c>
      <c r="J97" s="17">
        <f t="shared" ca="1" si="19"/>
        <v>0</v>
      </c>
      <c r="K97" s="60" t="str">
        <f t="shared" si="16"/>
        <v>July</v>
      </c>
      <c r="M97" s="151"/>
      <c r="N97" s="152"/>
      <c r="O97" s="152"/>
      <c r="P97" s="152"/>
      <c r="AJ97" s="64"/>
      <c r="AK97" s="64"/>
      <c r="AL97" s="64"/>
    </row>
    <row r="98" spans="4:88" ht="16.5" x14ac:dyDescent="0.25">
      <c r="D98" s="139">
        <v>8</v>
      </c>
      <c r="F98" s="242"/>
      <c r="G98" s="226" t="s">
        <v>19</v>
      </c>
      <c r="H98" s="17">
        <f t="shared" ca="1" si="17"/>
        <v>0</v>
      </c>
      <c r="I98" s="17">
        <f t="shared" ca="1" si="18"/>
        <v>0</v>
      </c>
      <c r="J98" s="17">
        <f t="shared" ca="1" si="19"/>
        <v>0</v>
      </c>
      <c r="K98" s="60" t="str">
        <f t="shared" si="16"/>
        <v>August</v>
      </c>
      <c r="M98" s="152"/>
      <c r="N98" s="152"/>
      <c r="O98" s="152"/>
      <c r="P98" s="152"/>
      <c r="AJ98" s="64"/>
      <c r="AK98" s="64"/>
      <c r="AL98" s="64"/>
    </row>
    <row r="99" spans="4:88" ht="16.5" x14ac:dyDescent="0.25">
      <c r="D99" s="139">
        <v>9</v>
      </c>
      <c r="F99" s="242"/>
      <c r="G99" s="226" t="s">
        <v>20</v>
      </c>
      <c r="H99" s="17">
        <f t="shared" ca="1" si="17"/>
        <v>0</v>
      </c>
      <c r="I99" s="17">
        <f t="shared" ca="1" si="18"/>
        <v>0</v>
      </c>
      <c r="J99" s="17">
        <f t="shared" ca="1" si="19"/>
        <v>0</v>
      </c>
      <c r="K99" s="60" t="str">
        <f t="shared" si="16"/>
        <v>September</v>
      </c>
      <c r="M99" s="152"/>
      <c r="N99" s="152"/>
      <c r="O99" s="152"/>
      <c r="P99" s="152"/>
      <c r="AJ99" s="64"/>
      <c r="AK99" s="64"/>
      <c r="AL99" s="64"/>
    </row>
    <row r="100" spans="4:88" ht="17.25" thickBot="1" x14ac:dyDescent="0.3">
      <c r="D100" s="139">
        <v>10</v>
      </c>
      <c r="F100" s="242"/>
      <c r="G100" s="226" t="s">
        <v>21</v>
      </c>
      <c r="H100" s="17">
        <f t="shared" ca="1" si="17"/>
        <v>0</v>
      </c>
      <c r="I100" s="17">
        <f t="shared" ca="1" si="18"/>
        <v>0</v>
      </c>
      <c r="J100" s="17">
        <f t="shared" ca="1" si="19"/>
        <v>0</v>
      </c>
      <c r="K100" s="60" t="str">
        <f t="shared" si="16"/>
        <v>October</v>
      </c>
      <c r="AJ100" s="64"/>
      <c r="AK100" s="64"/>
      <c r="AL100" s="64"/>
    </row>
    <row r="101" spans="4:88" ht="17.25" thickTop="1" x14ac:dyDescent="0.25">
      <c r="G101" s="226"/>
      <c r="H101" s="68"/>
      <c r="I101" s="210"/>
      <c r="J101" s="69"/>
      <c r="K101" s="21"/>
      <c r="AJ101" s="64"/>
      <c r="AK101" s="64"/>
      <c r="AL101" s="64"/>
    </row>
    <row r="102" spans="4:88" ht="17.25" thickBot="1" x14ac:dyDescent="0.3">
      <c r="G102" s="227"/>
      <c r="H102" s="70">
        <f ca="1">SUM(H89:H101)</f>
        <v>0</v>
      </c>
      <c r="I102" s="71">
        <f ca="1">SUM(I89:I101)</f>
        <v>0</v>
      </c>
      <c r="J102" s="72">
        <f ca="1">SUM(J89:J101)</f>
        <v>0</v>
      </c>
      <c r="K102" s="4"/>
      <c r="AJ102" s="64"/>
      <c r="AK102" s="64"/>
      <c r="AL102" s="64"/>
    </row>
    <row r="103" spans="4:88" ht="17.25" thickTop="1" x14ac:dyDescent="0.25">
      <c r="G103" s="227"/>
      <c r="H103" s="16" t="b">
        <f ca="1">H102=H104</f>
        <v>1</v>
      </c>
      <c r="I103" s="16" t="b">
        <f ca="1">I102=I104</f>
        <v>1</v>
      </c>
      <c r="J103" s="16" t="b">
        <f ca="1">J102=J104</f>
        <v>1</v>
      </c>
      <c r="K103" s="11"/>
      <c r="AJ103" s="64"/>
      <c r="AK103" s="64"/>
      <c r="AL103" s="64"/>
    </row>
    <row r="104" spans="4:88" ht="16.5" x14ac:dyDescent="0.25">
      <c r="G104" s="227"/>
      <c r="H104" s="15">
        <f>AJ85</f>
        <v>0</v>
      </c>
      <c r="I104" s="15">
        <f>AK85</f>
        <v>0</v>
      </c>
      <c r="J104" s="15">
        <f>AL85</f>
        <v>0</v>
      </c>
      <c r="K104" s="10"/>
      <c r="AJ104" s="64"/>
      <c r="AK104" s="64"/>
      <c r="AL104" s="64"/>
    </row>
    <row r="105" spans="4:88" s="89" customFormat="1" ht="16.5" x14ac:dyDescent="0.25">
      <c r="G105" s="228"/>
      <c r="H105" s="90"/>
      <c r="I105" s="91"/>
      <c r="J105" s="91"/>
      <c r="K105" s="92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</row>
    <row r="106" spans="4:88" s="89" customFormat="1" ht="16.5" hidden="1" x14ac:dyDescent="0.25">
      <c r="G106" s="228"/>
      <c r="H106" s="90"/>
      <c r="I106" s="91"/>
      <c r="J106" s="91"/>
      <c r="K106" s="92"/>
      <c r="M106" s="93" t="str">
        <f t="shared" ref="M106:AI106" si="20">M3</f>
        <v xml:space="preserve"> </v>
      </c>
      <c r="N106" s="93" t="str">
        <f t="shared" si="20"/>
        <v xml:space="preserve"> </v>
      </c>
      <c r="O106" s="93" t="str">
        <f t="shared" si="20"/>
        <v xml:space="preserve"> </v>
      </c>
      <c r="P106" s="93" t="str">
        <f t="shared" si="20"/>
        <v xml:space="preserve"> </v>
      </c>
      <c r="Q106" s="93" t="str">
        <f t="shared" si="20"/>
        <v xml:space="preserve"> </v>
      </c>
      <c r="R106" s="93" t="str">
        <f t="shared" si="20"/>
        <v xml:space="preserve"> </v>
      </c>
      <c r="S106" s="93" t="str">
        <f t="shared" si="20"/>
        <v xml:space="preserve"> </v>
      </c>
      <c r="T106" s="93" t="str">
        <f t="shared" si="20"/>
        <v xml:space="preserve"> </v>
      </c>
      <c r="U106" s="93" t="str">
        <f t="shared" si="20"/>
        <v xml:space="preserve"> </v>
      </c>
      <c r="V106" s="93" t="str">
        <f t="shared" si="20"/>
        <v xml:space="preserve"> </v>
      </c>
      <c r="W106" s="93" t="str">
        <f t="shared" si="20"/>
        <v xml:space="preserve"> </v>
      </c>
      <c r="X106" s="93" t="str">
        <f t="shared" si="20"/>
        <v xml:space="preserve"> </v>
      </c>
      <c r="Y106" s="93" t="str">
        <f t="shared" si="20"/>
        <v xml:space="preserve"> </v>
      </c>
      <c r="Z106" s="93" t="str">
        <f t="shared" si="20"/>
        <v xml:space="preserve"> </v>
      </c>
      <c r="AA106" s="93" t="str">
        <f t="shared" si="20"/>
        <v xml:space="preserve"> </v>
      </c>
      <c r="AB106" s="93" t="str">
        <f t="shared" si="20"/>
        <v xml:space="preserve"> </v>
      </c>
      <c r="AC106" s="93" t="str">
        <f t="shared" si="20"/>
        <v xml:space="preserve"> </v>
      </c>
      <c r="AD106" s="93" t="str">
        <f t="shared" si="20"/>
        <v xml:space="preserve"> </v>
      </c>
      <c r="AE106" s="93" t="str">
        <f t="shared" si="20"/>
        <v xml:space="preserve"> </v>
      </c>
      <c r="AF106" s="93" t="str">
        <f t="shared" si="20"/>
        <v xml:space="preserve"> </v>
      </c>
      <c r="AG106" s="93" t="str">
        <f t="shared" si="20"/>
        <v xml:space="preserve"> </v>
      </c>
      <c r="AH106" s="93" t="str">
        <f t="shared" si="20"/>
        <v xml:space="preserve"> </v>
      </c>
      <c r="AI106" s="93" t="str">
        <f t="shared" si="20"/>
        <v xml:space="preserve"> </v>
      </c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</row>
    <row r="107" spans="4:88" s="94" customFormat="1" ht="13.5" hidden="1" thickTop="1" x14ac:dyDescent="0.2">
      <c r="G107" s="227"/>
      <c r="K107" s="95"/>
      <c r="L107" s="96" t="s">
        <v>37</v>
      </c>
      <c r="M107" s="97">
        <v>65</v>
      </c>
      <c r="N107" s="97"/>
      <c r="O107" s="97"/>
      <c r="P107" s="98">
        <v>58</v>
      </c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</row>
    <row r="108" spans="4:88" s="94" customFormat="1" hidden="1" x14ac:dyDescent="0.2">
      <c r="G108" s="227"/>
      <c r="K108" s="99"/>
      <c r="M108" s="94" t="s">
        <v>30</v>
      </c>
      <c r="N108" s="94" t="s">
        <v>51</v>
      </c>
      <c r="O108" s="100" t="s">
        <v>33</v>
      </c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</row>
    <row r="109" spans="4:88" s="94" customFormat="1" hidden="1" x14ac:dyDescent="0.2">
      <c r="G109" s="227"/>
      <c r="K109" s="101" t="s">
        <v>58</v>
      </c>
      <c r="L109" s="102" t="e">
        <f>MONTH(M106)</f>
        <v>#VALUE!</v>
      </c>
      <c r="M109" s="103">
        <f>M85</f>
        <v>0</v>
      </c>
      <c r="N109" s="104">
        <f>M86</f>
        <v>0</v>
      </c>
      <c r="O109" s="105">
        <f>M87</f>
        <v>0</v>
      </c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</row>
    <row r="110" spans="4:88" s="94" customFormat="1" hidden="1" x14ac:dyDescent="0.2">
      <c r="G110" s="227"/>
      <c r="K110" s="101" t="s">
        <v>59</v>
      </c>
      <c r="L110" s="106" t="e">
        <f>MONTH(N106)</f>
        <v>#VALUE!</v>
      </c>
      <c r="M110" s="103">
        <f>N85</f>
        <v>0</v>
      </c>
      <c r="N110" s="104">
        <f>N86</f>
        <v>0</v>
      </c>
      <c r="O110" s="105">
        <f>N87</f>
        <v>0</v>
      </c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</row>
    <row r="111" spans="4:88" s="94" customFormat="1" hidden="1" x14ac:dyDescent="0.2">
      <c r="G111" s="227"/>
      <c r="K111" s="101" t="s">
        <v>60</v>
      </c>
      <c r="L111" s="106" t="e">
        <f>MONTH(O106)</f>
        <v>#VALUE!</v>
      </c>
      <c r="M111" s="103">
        <f>O85</f>
        <v>0</v>
      </c>
      <c r="N111" s="104">
        <f>O86</f>
        <v>0</v>
      </c>
      <c r="O111" s="105">
        <f>O87</f>
        <v>0</v>
      </c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</row>
    <row r="112" spans="4:88" s="94" customFormat="1" hidden="1" x14ac:dyDescent="0.2">
      <c r="G112" s="227"/>
      <c r="K112" s="101" t="s">
        <v>61</v>
      </c>
      <c r="L112" s="106" t="e">
        <f>MONTH(P106)</f>
        <v>#VALUE!</v>
      </c>
      <c r="M112" s="103">
        <f>P85</f>
        <v>0</v>
      </c>
      <c r="N112" s="104">
        <f>P86</f>
        <v>0</v>
      </c>
      <c r="O112" s="105">
        <f>P87</f>
        <v>0</v>
      </c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</row>
    <row r="113" spans="7:88" s="94" customFormat="1" hidden="1" x14ac:dyDescent="0.2">
      <c r="G113" s="227"/>
      <c r="K113" s="101" t="s">
        <v>62</v>
      </c>
      <c r="L113" s="106" t="e">
        <f>MONTH(Q106)</f>
        <v>#VALUE!</v>
      </c>
      <c r="M113" s="103">
        <f>Q85</f>
        <v>0</v>
      </c>
      <c r="N113" s="104">
        <f>Q86</f>
        <v>0</v>
      </c>
      <c r="O113" s="105">
        <f>Q87</f>
        <v>0</v>
      </c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</row>
    <row r="114" spans="7:88" s="94" customFormat="1" hidden="1" x14ac:dyDescent="0.2">
      <c r="G114" s="227"/>
      <c r="K114" s="101" t="s">
        <v>63</v>
      </c>
      <c r="L114" s="106" t="e">
        <f>MONTH(R106)</f>
        <v>#VALUE!</v>
      </c>
      <c r="M114" s="103">
        <f>R85</f>
        <v>0</v>
      </c>
      <c r="N114" s="104">
        <f>R86</f>
        <v>0</v>
      </c>
      <c r="O114" s="105">
        <f>R87</f>
        <v>0</v>
      </c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</row>
    <row r="115" spans="7:88" s="94" customFormat="1" hidden="1" x14ac:dyDescent="0.2">
      <c r="G115" s="227"/>
      <c r="K115" s="101" t="s">
        <v>64</v>
      </c>
      <c r="L115" s="106" t="e">
        <f>MONTH(S106)</f>
        <v>#VALUE!</v>
      </c>
      <c r="M115" s="103">
        <f>S85</f>
        <v>0</v>
      </c>
      <c r="N115" s="104">
        <f>S86</f>
        <v>0</v>
      </c>
      <c r="O115" s="105">
        <f>S87</f>
        <v>0</v>
      </c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</row>
    <row r="116" spans="7:88" s="94" customFormat="1" hidden="1" x14ac:dyDescent="0.2">
      <c r="G116" s="227"/>
      <c r="K116" s="101" t="s">
        <v>65</v>
      </c>
      <c r="L116" s="106" t="e">
        <f>MONTH(T106)</f>
        <v>#VALUE!</v>
      </c>
      <c r="M116" s="103">
        <f>T85</f>
        <v>0</v>
      </c>
      <c r="N116" s="104">
        <f>T86</f>
        <v>0</v>
      </c>
      <c r="O116" s="105">
        <f>T87</f>
        <v>0</v>
      </c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</row>
    <row r="117" spans="7:88" s="94" customFormat="1" hidden="1" x14ac:dyDescent="0.2">
      <c r="G117" s="227"/>
      <c r="K117" s="101" t="s">
        <v>66</v>
      </c>
      <c r="L117" s="106" t="e">
        <f>MONTH(U106)</f>
        <v>#VALUE!</v>
      </c>
      <c r="M117" s="103">
        <f>U85</f>
        <v>0</v>
      </c>
      <c r="N117" s="104">
        <f>U86</f>
        <v>0</v>
      </c>
      <c r="O117" s="105">
        <f>U87</f>
        <v>0</v>
      </c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</row>
    <row r="118" spans="7:88" s="94" customFormat="1" hidden="1" x14ac:dyDescent="0.2">
      <c r="G118" s="227"/>
      <c r="K118" s="101" t="s">
        <v>67</v>
      </c>
      <c r="L118" s="106" t="e">
        <f>MONTH(V106)</f>
        <v>#VALUE!</v>
      </c>
      <c r="M118" s="103">
        <f>V85</f>
        <v>0</v>
      </c>
      <c r="N118" s="104">
        <f>V86</f>
        <v>0</v>
      </c>
      <c r="O118" s="105">
        <f>V87</f>
        <v>0</v>
      </c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</row>
    <row r="119" spans="7:88" s="94" customFormat="1" hidden="1" x14ac:dyDescent="0.2">
      <c r="G119" s="229"/>
      <c r="K119" s="101" t="s">
        <v>68</v>
      </c>
      <c r="L119" s="106" t="e">
        <f>MONTH(W106)</f>
        <v>#VALUE!</v>
      </c>
      <c r="M119" s="103">
        <f>W85</f>
        <v>0</v>
      </c>
      <c r="N119" s="104">
        <f>W86</f>
        <v>0</v>
      </c>
      <c r="O119" s="105">
        <f>W87</f>
        <v>0</v>
      </c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</row>
    <row r="120" spans="7:88" s="94" customFormat="1" hidden="1" x14ac:dyDescent="0.2">
      <c r="G120" s="229"/>
      <c r="K120" s="101" t="s">
        <v>69</v>
      </c>
      <c r="L120" s="106" t="e">
        <f>MONTH(X106)</f>
        <v>#VALUE!</v>
      </c>
      <c r="M120" s="103">
        <f>X85</f>
        <v>0</v>
      </c>
      <c r="N120" s="104">
        <f>X86</f>
        <v>0</v>
      </c>
      <c r="O120" s="105">
        <f>X87</f>
        <v>0</v>
      </c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</row>
    <row r="121" spans="7:88" s="94" customFormat="1" hidden="1" x14ac:dyDescent="0.2">
      <c r="G121" s="229"/>
      <c r="K121" s="101" t="s">
        <v>70</v>
      </c>
      <c r="L121" s="106" t="e">
        <f>MONTH(Y106)</f>
        <v>#VALUE!</v>
      </c>
      <c r="M121" s="103">
        <f>Y85</f>
        <v>0</v>
      </c>
      <c r="N121" s="104">
        <f>Y86</f>
        <v>0</v>
      </c>
      <c r="O121" s="105">
        <f>Y87</f>
        <v>0</v>
      </c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</row>
    <row r="122" spans="7:88" s="94" customFormat="1" hidden="1" x14ac:dyDescent="0.2">
      <c r="G122" s="229"/>
      <c r="K122" s="101" t="s">
        <v>71</v>
      </c>
      <c r="L122" s="106" t="e">
        <f>MONTH(Z106)</f>
        <v>#VALUE!</v>
      </c>
      <c r="M122" s="103">
        <f>Z85</f>
        <v>0</v>
      </c>
      <c r="N122" s="104">
        <f>Z86</f>
        <v>0</v>
      </c>
      <c r="O122" s="105">
        <f>Z87</f>
        <v>0</v>
      </c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</row>
    <row r="123" spans="7:88" s="94" customFormat="1" hidden="1" x14ac:dyDescent="0.2">
      <c r="G123" s="229"/>
      <c r="K123" s="101" t="s">
        <v>72</v>
      </c>
      <c r="L123" s="106" t="e">
        <f>MONTH(AA106)</f>
        <v>#VALUE!</v>
      </c>
      <c r="M123" s="103">
        <f>AA85</f>
        <v>0</v>
      </c>
      <c r="N123" s="104">
        <f>AA86</f>
        <v>0</v>
      </c>
      <c r="O123" s="105">
        <f>AA87</f>
        <v>0</v>
      </c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</row>
    <row r="124" spans="7:88" s="94" customFormat="1" hidden="1" x14ac:dyDescent="0.2">
      <c r="G124" s="229"/>
      <c r="K124" s="101" t="s">
        <v>73</v>
      </c>
      <c r="L124" s="106" t="e">
        <f>MONTH(AB106)</f>
        <v>#VALUE!</v>
      </c>
      <c r="M124" s="103">
        <f>AB85</f>
        <v>0</v>
      </c>
      <c r="N124" s="104">
        <f>AB86</f>
        <v>0</v>
      </c>
      <c r="O124" s="105">
        <f>AB87</f>
        <v>0</v>
      </c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</row>
    <row r="125" spans="7:88" s="94" customFormat="1" hidden="1" x14ac:dyDescent="0.2">
      <c r="G125" s="229"/>
      <c r="K125" s="101" t="s">
        <v>74</v>
      </c>
      <c r="L125" s="106" t="e">
        <f>MONTH(AC106)</f>
        <v>#VALUE!</v>
      </c>
      <c r="M125" s="103">
        <f>AC85</f>
        <v>0</v>
      </c>
      <c r="N125" s="104">
        <f>AC86</f>
        <v>0</v>
      </c>
      <c r="O125" s="105">
        <f>AC87</f>
        <v>0</v>
      </c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</row>
    <row r="126" spans="7:88" s="94" customFormat="1" hidden="1" x14ac:dyDescent="0.2">
      <c r="G126" s="229"/>
      <c r="K126" s="101" t="s">
        <v>75</v>
      </c>
      <c r="L126" s="106" t="e">
        <f>MONTH(AD106)</f>
        <v>#VALUE!</v>
      </c>
      <c r="M126" s="103">
        <f>AD85</f>
        <v>0</v>
      </c>
      <c r="N126" s="104">
        <f>AD86</f>
        <v>0</v>
      </c>
      <c r="O126" s="105">
        <f>AD87</f>
        <v>0</v>
      </c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</row>
    <row r="127" spans="7:88" s="94" customFormat="1" hidden="1" x14ac:dyDescent="0.2">
      <c r="G127" s="229"/>
      <c r="K127" s="101" t="s">
        <v>76</v>
      </c>
      <c r="L127" s="106" t="e">
        <f>MONTH(AE106)</f>
        <v>#VALUE!</v>
      </c>
      <c r="M127" s="103">
        <f>AE85</f>
        <v>0</v>
      </c>
      <c r="N127" s="104">
        <f>AE86</f>
        <v>0</v>
      </c>
      <c r="O127" s="105">
        <f>AE87</f>
        <v>0</v>
      </c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</row>
    <row r="128" spans="7:88" s="94" customFormat="1" hidden="1" x14ac:dyDescent="0.2">
      <c r="G128" s="229"/>
      <c r="K128" s="101" t="s">
        <v>77</v>
      </c>
      <c r="L128" s="106" t="e">
        <f>MONTH(AF106)</f>
        <v>#VALUE!</v>
      </c>
      <c r="M128" s="103">
        <f>AF85</f>
        <v>0</v>
      </c>
      <c r="N128" s="104">
        <f>AF86</f>
        <v>0</v>
      </c>
      <c r="O128" s="105">
        <f>AF87</f>
        <v>0</v>
      </c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</row>
    <row r="129" spans="7:88" s="94" customFormat="1" hidden="1" x14ac:dyDescent="0.2">
      <c r="G129" s="229"/>
      <c r="K129" s="101" t="s">
        <v>78</v>
      </c>
      <c r="L129" s="106" t="e">
        <f>MONTH(AG106)</f>
        <v>#VALUE!</v>
      </c>
      <c r="M129" s="103">
        <f>AG85</f>
        <v>0</v>
      </c>
      <c r="N129" s="104">
        <f>AG86</f>
        <v>0</v>
      </c>
      <c r="O129" s="105">
        <f>AG87</f>
        <v>0</v>
      </c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</row>
    <row r="130" spans="7:88" s="94" customFormat="1" hidden="1" x14ac:dyDescent="0.2">
      <c r="G130" s="229"/>
      <c r="K130" s="101" t="s">
        <v>79</v>
      </c>
      <c r="L130" s="106" t="e">
        <f>MONTH(AH106)</f>
        <v>#VALUE!</v>
      </c>
      <c r="M130" s="103">
        <f>AH85</f>
        <v>0</v>
      </c>
      <c r="N130" s="104">
        <f>AH86</f>
        <v>0</v>
      </c>
      <c r="O130" s="105">
        <f>AH87</f>
        <v>0</v>
      </c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</row>
    <row r="131" spans="7:88" s="94" customFormat="1" ht="13.5" hidden="1" thickBot="1" x14ac:dyDescent="0.25">
      <c r="G131" s="229"/>
      <c r="K131" s="101" t="s">
        <v>80</v>
      </c>
      <c r="L131" s="106" t="e">
        <f>MONTH(AI106)</f>
        <v>#VALUE!</v>
      </c>
      <c r="M131" s="107">
        <f>AI85</f>
        <v>0</v>
      </c>
      <c r="N131" s="104">
        <f>AI86</f>
        <v>0</v>
      </c>
      <c r="O131" s="108">
        <f>AI87</f>
        <v>0</v>
      </c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</row>
    <row r="132" spans="7:88" s="94" customFormat="1" ht="14.25" hidden="1" thickTop="1" thickBot="1" x14ac:dyDescent="0.25">
      <c r="G132" s="229"/>
      <c r="K132" s="101"/>
      <c r="L132" s="106"/>
      <c r="M132" s="109">
        <f>SUM(M109:M131)</f>
        <v>0</v>
      </c>
      <c r="N132" s="109">
        <f>SUM(N109:N131)</f>
        <v>0</v>
      </c>
      <c r="O132" s="109">
        <f>SUM(O109:O131)</f>
        <v>0</v>
      </c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</row>
    <row r="133" spans="7:88" s="94" customFormat="1" ht="13.5" hidden="1" thickTop="1" x14ac:dyDescent="0.2">
      <c r="G133" s="229"/>
      <c r="K133" s="99"/>
      <c r="L133" s="106"/>
      <c r="M133" s="110" t="s">
        <v>38</v>
      </c>
      <c r="N133" s="110"/>
      <c r="O133" s="111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</row>
    <row r="134" spans="7:88" s="94" customFormat="1" ht="13.5" hidden="1" thickBot="1" x14ac:dyDescent="0.25">
      <c r="G134" s="229"/>
      <c r="K134" s="99"/>
      <c r="L134" s="106"/>
      <c r="M134" s="112">
        <f>AJ85</f>
        <v>0</v>
      </c>
      <c r="N134" s="112">
        <f>AK85</f>
        <v>0</v>
      </c>
      <c r="O134" s="112">
        <f>AL85</f>
        <v>0</v>
      </c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</row>
    <row r="135" spans="7:88" s="94" customFormat="1" ht="13.5" hidden="1" thickTop="1" x14ac:dyDescent="0.2">
      <c r="G135" s="229"/>
      <c r="K135" s="99"/>
      <c r="L135" s="106"/>
      <c r="M135" s="113" t="s">
        <v>39</v>
      </c>
      <c r="N135" s="113"/>
      <c r="O135" s="114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</row>
    <row r="136" spans="7:88" s="94" customFormat="1" hidden="1" x14ac:dyDescent="0.2">
      <c r="G136" s="229"/>
      <c r="K136" s="99"/>
      <c r="L136" s="106"/>
      <c r="M136" s="113" t="b">
        <f>M134=M132</f>
        <v>1</v>
      </c>
      <c r="N136" s="113" t="b">
        <f>N134=N132</f>
        <v>1</v>
      </c>
      <c r="O136" s="113" t="b">
        <f>O134=O132</f>
        <v>1</v>
      </c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</row>
    <row r="137" spans="7:88" s="94" customFormat="1" hidden="1" x14ac:dyDescent="0.2">
      <c r="G137" s="229"/>
      <c r="K137" s="99"/>
      <c r="L137" s="106"/>
      <c r="M137" s="115" t="s">
        <v>40</v>
      </c>
      <c r="N137" s="115"/>
      <c r="O137" s="116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</row>
    <row r="138" spans="7:88" s="94" customFormat="1" ht="13.5" hidden="1" thickBot="1" x14ac:dyDescent="0.25">
      <c r="G138" s="229"/>
      <c r="K138" s="117"/>
      <c r="L138" s="118"/>
      <c r="M138" s="119">
        <f>M134-M132</f>
        <v>0</v>
      </c>
      <c r="N138" s="119"/>
      <c r="O138" s="120">
        <f>O134-O132</f>
        <v>0</v>
      </c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</row>
    <row r="139" spans="7:88" x14ac:dyDescent="0.2">
      <c r="AJ139" s="64"/>
      <c r="AK139" s="64"/>
      <c r="AL139" s="64"/>
    </row>
    <row r="140" spans="7:88" x14ac:dyDescent="0.2">
      <c r="AJ140" s="64"/>
      <c r="AK140" s="64"/>
      <c r="AL140" s="64"/>
    </row>
    <row r="141" spans="7:88" x14ac:dyDescent="0.2">
      <c r="AJ141" s="64"/>
      <c r="AK141" s="64"/>
      <c r="AL141" s="64"/>
    </row>
    <row r="142" spans="7:88" x14ac:dyDescent="0.2">
      <c r="AJ142" s="64"/>
      <c r="AK142" s="64"/>
      <c r="AL142" s="64"/>
    </row>
    <row r="144" spans="7:88" x14ac:dyDescent="0.2">
      <c r="AJ144" s="64"/>
      <c r="AK144" s="64"/>
      <c r="AL144" s="64"/>
    </row>
    <row r="145" spans="36:38" x14ac:dyDescent="0.2">
      <c r="AJ145" s="64"/>
      <c r="AK145" s="64"/>
      <c r="AL145" s="64"/>
    </row>
    <row r="146" spans="36:38" x14ac:dyDescent="0.2">
      <c r="AJ146" s="64"/>
      <c r="AK146" s="64"/>
      <c r="AL146" s="64"/>
    </row>
    <row r="147" spans="36:38" x14ac:dyDescent="0.2">
      <c r="AJ147" s="64"/>
      <c r="AK147" s="64"/>
      <c r="AL147" s="64"/>
    </row>
    <row r="148" spans="36:38" x14ac:dyDescent="0.2">
      <c r="AJ148" s="64"/>
      <c r="AK148" s="64"/>
      <c r="AL148" s="64"/>
    </row>
    <row r="149" spans="36:38" x14ac:dyDescent="0.2">
      <c r="AJ149" s="64"/>
      <c r="AK149" s="64"/>
      <c r="AL149" s="64"/>
    </row>
    <row r="150" spans="36:38" x14ac:dyDescent="0.2">
      <c r="AJ150" s="64"/>
      <c r="AK150" s="64"/>
      <c r="AL150" s="64"/>
    </row>
    <row r="151" spans="36:38" x14ac:dyDescent="0.2">
      <c r="AJ151" s="64"/>
      <c r="AK151" s="64"/>
      <c r="AL151" s="64"/>
    </row>
    <row r="152" spans="36:38" x14ac:dyDescent="0.2">
      <c r="AJ152" s="64"/>
      <c r="AK152" s="64"/>
      <c r="AL152" s="64"/>
    </row>
    <row r="153" spans="36:38" x14ac:dyDescent="0.2">
      <c r="AJ153" s="64"/>
      <c r="AK153" s="64"/>
      <c r="AL153" s="64"/>
    </row>
    <row r="154" spans="36:38" x14ac:dyDescent="0.2">
      <c r="AJ154" s="64"/>
      <c r="AK154" s="64"/>
      <c r="AL154" s="64"/>
    </row>
    <row r="155" spans="36:38" x14ac:dyDescent="0.2">
      <c r="AJ155" s="64"/>
      <c r="AK155" s="64"/>
      <c r="AL155" s="64"/>
    </row>
    <row r="156" spans="36:38" x14ac:dyDescent="0.2">
      <c r="AJ156" s="64"/>
      <c r="AK156" s="64"/>
      <c r="AL156" s="64"/>
    </row>
    <row r="157" spans="36:38" x14ac:dyDescent="0.2">
      <c r="AJ157" s="64"/>
      <c r="AK157" s="64"/>
      <c r="AL157" s="64"/>
    </row>
    <row r="158" spans="36:38" x14ac:dyDescent="0.2">
      <c r="AJ158" s="64"/>
      <c r="AK158" s="64"/>
      <c r="AL158" s="64"/>
    </row>
    <row r="159" spans="36:38" x14ac:dyDescent="0.2">
      <c r="AJ159" s="64"/>
      <c r="AK159" s="64"/>
      <c r="AL159" s="64"/>
    </row>
    <row r="160" spans="36:38" x14ac:dyDescent="0.2">
      <c r="AJ160" s="64"/>
      <c r="AK160" s="64"/>
      <c r="AL160" s="64"/>
    </row>
    <row r="161" spans="36:38" x14ac:dyDescent="0.2">
      <c r="AJ161" s="64"/>
      <c r="AK161" s="64"/>
      <c r="AL161" s="64"/>
    </row>
    <row r="162" spans="36:38" x14ac:dyDescent="0.2">
      <c r="AJ162" s="64"/>
      <c r="AK162" s="64"/>
      <c r="AL162" s="64"/>
    </row>
    <row r="163" spans="36:38" x14ac:dyDescent="0.2">
      <c r="AJ163" s="64"/>
      <c r="AK163" s="64"/>
      <c r="AL163" s="64"/>
    </row>
    <row r="164" spans="36:38" x14ac:dyDescent="0.2">
      <c r="AJ164" s="64"/>
      <c r="AK164" s="64"/>
      <c r="AL164" s="64"/>
    </row>
    <row r="165" spans="36:38" x14ac:dyDescent="0.2">
      <c r="AJ165" s="64"/>
      <c r="AK165" s="64"/>
      <c r="AL165" s="64"/>
    </row>
    <row r="166" spans="36:38" x14ac:dyDescent="0.2">
      <c r="AJ166" s="64"/>
      <c r="AK166" s="64"/>
      <c r="AL166" s="64"/>
    </row>
    <row r="167" spans="36:38" x14ac:dyDescent="0.2">
      <c r="AJ167" s="64"/>
      <c r="AK167" s="64"/>
      <c r="AL167" s="64"/>
    </row>
    <row r="168" spans="36:38" x14ac:dyDescent="0.2">
      <c r="AJ168" s="64"/>
      <c r="AK168" s="64"/>
      <c r="AL168" s="64"/>
    </row>
    <row r="169" spans="36:38" x14ac:dyDescent="0.2">
      <c r="AJ169" s="64"/>
      <c r="AK169" s="64"/>
      <c r="AL169" s="64"/>
    </row>
    <row r="170" spans="36:38" x14ac:dyDescent="0.2">
      <c r="AJ170" s="64"/>
      <c r="AK170" s="64"/>
      <c r="AL170" s="64"/>
    </row>
    <row r="171" spans="36:38" x14ac:dyDescent="0.2">
      <c r="AJ171" s="64"/>
      <c r="AK171" s="64"/>
      <c r="AL171" s="64"/>
    </row>
    <row r="172" spans="36:38" x14ac:dyDescent="0.2">
      <c r="AJ172" s="64"/>
      <c r="AK172" s="64"/>
      <c r="AL172" s="64"/>
    </row>
    <row r="173" spans="36:38" x14ac:dyDescent="0.2">
      <c r="AJ173" s="64"/>
      <c r="AK173" s="64"/>
      <c r="AL173" s="64"/>
    </row>
    <row r="174" spans="36:38" x14ac:dyDescent="0.2">
      <c r="AJ174" s="64"/>
      <c r="AK174" s="64"/>
      <c r="AL174" s="64"/>
    </row>
    <row r="175" spans="36:38" x14ac:dyDescent="0.2">
      <c r="AJ175" s="64"/>
      <c r="AK175" s="64"/>
      <c r="AL175" s="64"/>
    </row>
    <row r="176" spans="36:38" x14ac:dyDescent="0.2">
      <c r="AJ176" s="64"/>
      <c r="AK176" s="64"/>
      <c r="AL176" s="64"/>
    </row>
    <row r="177" spans="36:38" x14ac:dyDescent="0.2">
      <c r="AJ177" s="64"/>
      <c r="AK177" s="64"/>
      <c r="AL177" s="64"/>
    </row>
    <row r="178" spans="36:38" x14ac:dyDescent="0.2">
      <c r="AJ178" s="64"/>
      <c r="AK178" s="64"/>
      <c r="AL178" s="64"/>
    </row>
    <row r="179" spans="36:38" x14ac:dyDescent="0.2">
      <c r="AJ179" s="64"/>
      <c r="AK179" s="64"/>
      <c r="AL179" s="64"/>
    </row>
    <row r="180" spans="36:38" x14ac:dyDescent="0.2">
      <c r="AJ180" s="64"/>
      <c r="AK180" s="64"/>
      <c r="AL180" s="64"/>
    </row>
    <row r="181" spans="36:38" x14ac:dyDescent="0.2">
      <c r="AJ181" s="64"/>
      <c r="AK181" s="64"/>
      <c r="AL181" s="64"/>
    </row>
    <row r="182" spans="36:38" x14ac:dyDescent="0.2">
      <c r="AJ182" s="64"/>
      <c r="AK182" s="64"/>
      <c r="AL182" s="64"/>
    </row>
    <row r="183" spans="36:38" x14ac:dyDescent="0.2">
      <c r="AJ183" s="64"/>
      <c r="AK183" s="64"/>
      <c r="AL183" s="64"/>
    </row>
    <row r="184" spans="36:38" x14ac:dyDescent="0.2">
      <c r="AJ184" s="64"/>
      <c r="AK184" s="64"/>
      <c r="AL184" s="64"/>
    </row>
    <row r="185" spans="36:38" x14ac:dyDescent="0.2">
      <c r="AJ185" s="64"/>
      <c r="AK185" s="64"/>
      <c r="AL185" s="64"/>
    </row>
    <row r="186" spans="36:38" x14ac:dyDescent="0.2">
      <c r="AJ186" s="64"/>
      <c r="AK186" s="64"/>
      <c r="AL186" s="64"/>
    </row>
    <row r="187" spans="36:38" x14ac:dyDescent="0.2">
      <c r="AJ187" s="64"/>
      <c r="AK187" s="64"/>
      <c r="AL187" s="64"/>
    </row>
    <row r="188" spans="36:38" x14ac:dyDescent="0.2">
      <c r="AJ188" s="64"/>
      <c r="AK188" s="64"/>
      <c r="AL188" s="64"/>
    </row>
    <row r="189" spans="36:38" x14ac:dyDescent="0.2">
      <c r="AJ189" s="64"/>
      <c r="AK189" s="64"/>
      <c r="AL189" s="64"/>
    </row>
    <row r="190" spans="36:38" x14ac:dyDescent="0.2">
      <c r="AJ190" s="64"/>
      <c r="AK190" s="64"/>
      <c r="AL190" s="64"/>
    </row>
    <row r="191" spans="36:38" x14ac:dyDescent="0.2">
      <c r="AJ191" s="64"/>
      <c r="AK191" s="64"/>
      <c r="AL191" s="64"/>
    </row>
    <row r="192" spans="36:38" x14ac:dyDescent="0.2">
      <c r="AJ192" s="64"/>
      <c r="AK192" s="64"/>
      <c r="AL192" s="64"/>
    </row>
    <row r="193" spans="36:38" x14ac:dyDescent="0.2">
      <c r="AJ193" s="64"/>
      <c r="AK193" s="64"/>
      <c r="AL193" s="64"/>
    </row>
    <row r="194" spans="36:38" x14ac:dyDescent="0.2">
      <c r="AJ194" s="64"/>
      <c r="AK194" s="64"/>
      <c r="AL194" s="64"/>
    </row>
    <row r="195" spans="36:38" x14ac:dyDescent="0.2">
      <c r="AJ195" s="64"/>
      <c r="AK195" s="64"/>
      <c r="AL195" s="64"/>
    </row>
    <row r="196" spans="36:38" x14ac:dyDescent="0.2">
      <c r="AJ196" s="64"/>
      <c r="AK196" s="64"/>
      <c r="AL196" s="64"/>
    </row>
    <row r="197" spans="36:38" x14ac:dyDescent="0.2">
      <c r="AJ197" s="64"/>
      <c r="AK197" s="64"/>
      <c r="AL197" s="64"/>
    </row>
    <row r="198" spans="36:38" x14ac:dyDescent="0.2">
      <c r="AJ198" s="64"/>
      <c r="AK198" s="64"/>
      <c r="AL198" s="64"/>
    </row>
    <row r="199" spans="36:38" x14ac:dyDescent="0.2">
      <c r="AJ199" s="64"/>
      <c r="AK199" s="64"/>
      <c r="AL199" s="64"/>
    </row>
    <row r="200" spans="36:38" x14ac:dyDescent="0.2">
      <c r="AJ200" s="64"/>
      <c r="AK200" s="64"/>
      <c r="AL200" s="64"/>
    </row>
    <row r="201" spans="36:38" x14ac:dyDescent="0.2">
      <c r="AJ201" s="64"/>
      <c r="AK201" s="64"/>
      <c r="AL201" s="64"/>
    </row>
    <row r="202" spans="36:38" x14ac:dyDescent="0.2">
      <c r="AJ202" s="64"/>
      <c r="AK202" s="64"/>
      <c r="AL202" s="64"/>
    </row>
    <row r="203" spans="36:38" x14ac:dyDescent="0.2">
      <c r="AJ203" s="64"/>
      <c r="AK203" s="64"/>
      <c r="AL203" s="64"/>
    </row>
    <row r="204" spans="36:38" x14ac:dyDescent="0.2">
      <c r="AJ204" s="64"/>
      <c r="AK204" s="64"/>
      <c r="AL204" s="64"/>
    </row>
    <row r="205" spans="36:38" x14ac:dyDescent="0.2">
      <c r="AJ205" s="64"/>
      <c r="AK205" s="64"/>
      <c r="AL205" s="64"/>
    </row>
    <row r="206" spans="36:38" x14ac:dyDescent="0.2">
      <c r="AJ206" s="64"/>
      <c r="AK206" s="64"/>
      <c r="AL206" s="64"/>
    </row>
    <row r="207" spans="36:38" x14ac:dyDescent="0.2">
      <c r="AJ207" s="64"/>
      <c r="AK207" s="64"/>
      <c r="AL207" s="64"/>
    </row>
    <row r="208" spans="36:38" x14ac:dyDescent="0.2">
      <c r="AJ208" s="64"/>
      <c r="AK208" s="64"/>
      <c r="AL208" s="64"/>
    </row>
    <row r="209" spans="36:38" x14ac:dyDescent="0.2">
      <c r="AJ209" s="64"/>
      <c r="AK209" s="64"/>
      <c r="AL209" s="64"/>
    </row>
    <row r="210" spans="36:38" x14ac:dyDescent="0.2">
      <c r="AJ210" s="64"/>
      <c r="AK210" s="64"/>
      <c r="AL210" s="64"/>
    </row>
    <row r="211" spans="36:38" x14ac:dyDescent="0.2">
      <c r="AJ211" s="64"/>
      <c r="AK211" s="64"/>
      <c r="AL211" s="64"/>
    </row>
    <row r="212" spans="36:38" x14ac:dyDescent="0.2">
      <c r="AJ212" s="64"/>
      <c r="AK212" s="64"/>
      <c r="AL212" s="64"/>
    </row>
    <row r="213" spans="36:38" x14ac:dyDescent="0.2">
      <c r="AJ213" s="64"/>
      <c r="AK213" s="64"/>
      <c r="AL213" s="64"/>
    </row>
    <row r="214" spans="36:38" x14ac:dyDescent="0.2">
      <c r="AJ214" s="64"/>
      <c r="AK214" s="64"/>
      <c r="AL214" s="64"/>
    </row>
    <row r="215" spans="36:38" x14ac:dyDescent="0.2">
      <c r="AJ215" s="64"/>
      <c r="AK215" s="64"/>
      <c r="AL215" s="64"/>
    </row>
    <row r="216" spans="36:38" x14ac:dyDescent="0.2">
      <c r="AJ216" s="64"/>
      <c r="AK216" s="64"/>
      <c r="AL216" s="64"/>
    </row>
    <row r="217" spans="36:38" x14ac:dyDescent="0.2">
      <c r="AJ217" s="64"/>
      <c r="AK217" s="64"/>
      <c r="AL217" s="64"/>
    </row>
    <row r="218" spans="36:38" x14ac:dyDescent="0.2">
      <c r="AJ218" s="64"/>
      <c r="AK218" s="64"/>
      <c r="AL218" s="64"/>
    </row>
    <row r="219" spans="36:38" x14ac:dyDescent="0.2">
      <c r="AJ219" s="64"/>
      <c r="AK219" s="64"/>
      <c r="AL219" s="64"/>
    </row>
    <row r="220" spans="36:38" x14ac:dyDescent="0.2">
      <c r="AJ220" s="64"/>
      <c r="AK220" s="64"/>
      <c r="AL220" s="64"/>
    </row>
    <row r="221" spans="36:38" x14ac:dyDescent="0.2">
      <c r="AJ221" s="64"/>
      <c r="AK221" s="64"/>
      <c r="AL221" s="64"/>
    </row>
    <row r="222" spans="36:38" x14ac:dyDescent="0.2">
      <c r="AJ222" s="64"/>
      <c r="AK222" s="64"/>
      <c r="AL222" s="64"/>
    </row>
    <row r="223" spans="36:38" x14ac:dyDescent="0.2">
      <c r="AJ223" s="64"/>
      <c r="AK223" s="64"/>
      <c r="AL223" s="64"/>
    </row>
    <row r="224" spans="36:38" x14ac:dyDescent="0.2">
      <c r="AJ224" s="64"/>
      <c r="AK224" s="64"/>
      <c r="AL224" s="64"/>
    </row>
    <row r="225" spans="36:38" x14ac:dyDescent="0.2">
      <c r="AJ225" s="64"/>
      <c r="AK225" s="64"/>
      <c r="AL225" s="64"/>
    </row>
    <row r="226" spans="36:38" x14ac:dyDescent="0.2">
      <c r="AJ226" s="64"/>
      <c r="AK226" s="64"/>
      <c r="AL226" s="64"/>
    </row>
    <row r="227" spans="36:38" x14ac:dyDescent="0.2">
      <c r="AJ227" s="64"/>
      <c r="AK227" s="64"/>
      <c r="AL227" s="64"/>
    </row>
    <row r="228" spans="36:38" x14ac:dyDescent="0.2">
      <c r="AJ228" s="64"/>
      <c r="AK228" s="64"/>
      <c r="AL228" s="64"/>
    </row>
    <row r="229" spans="36:38" x14ac:dyDescent="0.2">
      <c r="AJ229" s="64"/>
      <c r="AK229" s="64"/>
      <c r="AL229" s="64"/>
    </row>
    <row r="230" spans="36:38" x14ac:dyDescent="0.2">
      <c r="AJ230" s="64"/>
      <c r="AK230" s="64"/>
      <c r="AL230" s="64"/>
    </row>
    <row r="231" spans="36:38" x14ac:dyDescent="0.2">
      <c r="AJ231" s="64"/>
      <c r="AK231" s="64"/>
      <c r="AL231" s="64"/>
    </row>
    <row r="232" spans="36:38" x14ac:dyDescent="0.2">
      <c r="AJ232" s="64"/>
      <c r="AK232" s="64"/>
      <c r="AL232" s="64"/>
    </row>
    <row r="233" spans="36:38" x14ac:dyDescent="0.2">
      <c r="AJ233" s="64"/>
      <c r="AK233" s="64"/>
      <c r="AL233" s="64"/>
    </row>
    <row r="234" spans="36:38" x14ac:dyDescent="0.2">
      <c r="AJ234" s="64"/>
      <c r="AK234" s="64"/>
      <c r="AL234" s="64"/>
    </row>
    <row r="235" spans="36:38" x14ac:dyDescent="0.2">
      <c r="AJ235" s="64"/>
      <c r="AK235" s="64"/>
      <c r="AL235" s="64"/>
    </row>
    <row r="236" spans="36:38" x14ac:dyDescent="0.2">
      <c r="AJ236" s="64"/>
      <c r="AK236" s="64"/>
      <c r="AL236" s="64"/>
    </row>
    <row r="237" spans="36:38" x14ac:dyDescent="0.2">
      <c r="AJ237" s="64"/>
      <c r="AK237" s="64"/>
      <c r="AL237" s="64"/>
    </row>
    <row r="238" spans="36:38" x14ac:dyDescent="0.2">
      <c r="AJ238" s="64"/>
      <c r="AK238" s="64"/>
      <c r="AL238" s="64"/>
    </row>
    <row r="239" spans="36:38" x14ac:dyDescent="0.2">
      <c r="AJ239" s="64"/>
      <c r="AK239" s="64"/>
      <c r="AL239" s="64"/>
    </row>
    <row r="240" spans="36:38" x14ac:dyDescent="0.2">
      <c r="AJ240" s="64"/>
      <c r="AK240" s="64"/>
      <c r="AL240" s="64"/>
    </row>
    <row r="241" spans="36:38" x14ac:dyDescent="0.2">
      <c r="AJ241" s="64"/>
      <c r="AK241" s="64"/>
      <c r="AL241" s="64"/>
    </row>
    <row r="242" spans="36:38" x14ac:dyDescent="0.2">
      <c r="AJ242" s="64"/>
      <c r="AK242" s="64"/>
      <c r="AL242" s="64"/>
    </row>
    <row r="243" spans="36:38" x14ac:dyDescent="0.2">
      <c r="AJ243" s="64"/>
      <c r="AK243" s="64"/>
      <c r="AL243" s="64"/>
    </row>
    <row r="244" spans="36:38" x14ac:dyDescent="0.2">
      <c r="AJ244" s="64"/>
      <c r="AK244" s="64"/>
      <c r="AL244" s="64"/>
    </row>
    <row r="245" spans="36:38" x14ac:dyDescent="0.2">
      <c r="AJ245" s="64"/>
      <c r="AK245" s="64"/>
      <c r="AL245" s="64"/>
    </row>
    <row r="246" spans="36:38" x14ac:dyDescent="0.2">
      <c r="AJ246" s="64"/>
      <c r="AK246" s="64"/>
      <c r="AL246" s="64"/>
    </row>
    <row r="247" spans="36:38" x14ac:dyDescent="0.2">
      <c r="AJ247" s="64"/>
      <c r="AK247" s="64"/>
      <c r="AL247" s="64"/>
    </row>
    <row r="248" spans="36:38" x14ac:dyDescent="0.2">
      <c r="AJ248" s="64"/>
      <c r="AK248" s="64"/>
      <c r="AL248" s="64"/>
    </row>
    <row r="249" spans="36:38" x14ac:dyDescent="0.2">
      <c r="AJ249" s="64"/>
      <c r="AK249" s="64"/>
      <c r="AL249" s="64"/>
    </row>
    <row r="250" spans="36:38" x14ac:dyDescent="0.2">
      <c r="AJ250" s="64"/>
      <c r="AK250" s="64"/>
      <c r="AL250" s="64"/>
    </row>
    <row r="251" spans="36:38" x14ac:dyDescent="0.2">
      <c r="AJ251" s="64"/>
      <c r="AK251" s="64"/>
      <c r="AL251" s="64"/>
    </row>
    <row r="252" spans="36:38" x14ac:dyDescent="0.2">
      <c r="AJ252" s="64"/>
      <c r="AK252" s="64"/>
      <c r="AL252" s="64"/>
    </row>
    <row r="253" spans="36:38" x14ac:dyDescent="0.2">
      <c r="AJ253" s="64"/>
      <c r="AK253" s="64"/>
      <c r="AL253" s="64"/>
    </row>
    <row r="254" spans="36:38" x14ac:dyDescent="0.2">
      <c r="AJ254" s="64"/>
      <c r="AK254" s="64"/>
      <c r="AL254" s="64"/>
    </row>
    <row r="255" spans="36:38" x14ac:dyDescent="0.2">
      <c r="AJ255" s="64"/>
      <c r="AK255" s="64"/>
      <c r="AL255" s="64"/>
    </row>
    <row r="256" spans="36:38" x14ac:dyDescent="0.2">
      <c r="AJ256" s="64"/>
      <c r="AK256" s="64"/>
      <c r="AL256" s="64"/>
    </row>
    <row r="257" spans="36:38" x14ac:dyDescent="0.2">
      <c r="AJ257" s="64"/>
      <c r="AK257" s="64"/>
      <c r="AL257" s="64"/>
    </row>
    <row r="258" spans="36:38" x14ac:dyDescent="0.2">
      <c r="AJ258" s="64"/>
      <c r="AK258" s="64"/>
      <c r="AL258" s="64"/>
    </row>
    <row r="259" spans="36:38" x14ac:dyDescent="0.2">
      <c r="AJ259" s="64"/>
      <c r="AK259" s="64"/>
      <c r="AL259" s="64"/>
    </row>
    <row r="260" spans="36:38" x14ac:dyDescent="0.2">
      <c r="AJ260" s="64"/>
      <c r="AK260" s="64"/>
      <c r="AL260" s="64"/>
    </row>
    <row r="261" spans="36:38" x14ac:dyDescent="0.2">
      <c r="AJ261" s="64"/>
      <c r="AK261" s="64"/>
      <c r="AL261" s="64"/>
    </row>
    <row r="262" spans="36:38" x14ac:dyDescent="0.2">
      <c r="AJ262" s="64"/>
      <c r="AK262" s="64"/>
      <c r="AL262" s="64"/>
    </row>
    <row r="263" spans="36:38" x14ac:dyDescent="0.2">
      <c r="AJ263" s="64"/>
      <c r="AK263" s="64"/>
      <c r="AL263" s="64"/>
    </row>
    <row r="264" spans="36:38" x14ac:dyDescent="0.2">
      <c r="AJ264" s="64"/>
      <c r="AK264" s="64"/>
      <c r="AL264" s="64"/>
    </row>
    <row r="265" spans="36:38" x14ac:dyDescent="0.2">
      <c r="AJ265" s="64"/>
      <c r="AK265" s="64"/>
      <c r="AL265" s="64"/>
    </row>
    <row r="266" spans="36:38" x14ac:dyDescent="0.2">
      <c r="AJ266" s="64"/>
      <c r="AK266" s="64"/>
      <c r="AL266" s="64"/>
    </row>
    <row r="267" spans="36:38" x14ac:dyDescent="0.2">
      <c r="AJ267" s="64"/>
      <c r="AK267" s="64"/>
      <c r="AL267" s="64"/>
    </row>
    <row r="268" spans="36:38" x14ac:dyDescent="0.2">
      <c r="AJ268" s="64"/>
      <c r="AK268" s="64"/>
      <c r="AL268" s="64"/>
    </row>
    <row r="269" spans="36:38" x14ac:dyDescent="0.2">
      <c r="AJ269" s="64"/>
      <c r="AK269" s="64"/>
      <c r="AL269" s="64"/>
    </row>
    <row r="270" spans="36:38" x14ac:dyDescent="0.2">
      <c r="AJ270" s="64"/>
      <c r="AK270" s="64"/>
      <c r="AL270" s="64"/>
    </row>
    <row r="271" spans="36:38" x14ac:dyDescent="0.2">
      <c r="AJ271" s="64"/>
      <c r="AK271" s="64"/>
      <c r="AL271" s="64"/>
    </row>
    <row r="272" spans="36:38" x14ac:dyDescent="0.2">
      <c r="AJ272" s="64"/>
      <c r="AK272" s="64"/>
      <c r="AL272" s="64"/>
    </row>
    <row r="273" spans="36:38" x14ac:dyDescent="0.2">
      <c r="AJ273" s="64"/>
      <c r="AK273" s="64"/>
      <c r="AL273" s="64"/>
    </row>
    <row r="274" spans="36:38" x14ac:dyDescent="0.2">
      <c r="AJ274" s="64"/>
      <c r="AK274" s="64"/>
      <c r="AL274" s="64"/>
    </row>
    <row r="275" spans="36:38" x14ac:dyDescent="0.2">
      <c r="AJ275" s="64"/>
      <c r="AK275" s="64"/>
      <c r="AL275" s="64"/>
    </row>
    <row r="276" spans="36:38" x14ac:dyDescent="0.2">
      <c r="AJ276" s="64"/>
      <c r="AK276" s="64"/>
      <c r="AL276" s="64"/>
    </row>
    <row r="277" spans="36:38" x14ac:dyDescent="0.2">
      <c r="AJ277" s="64"/>
      <c r="AK277" s="64"/>
      <c r="AL277" s="64"/>
    </row>
    <row r="278" spans="36:38" x14ac:dyDescent="0.2">
      <c r="AJ278" s="64"/>
      <c r="AK278" s="64"/>
      <c r="AL278" s="64"/>
    </row>
    <row r="279" spans="36:38" x14ac:dyDescent="0.2">
      <c r="AJ279" s="64"/>
      <c r="AK279" s="64"/>
      <c r="AL279" s="64"/>
    </row>
    <row r="280" spans="36:38" x14ac:dyDescent="0.2">
      <c r="AJ280" s="64"/>
      <c r="AK280" s="64"/>
      <c r="AL280" s="64"/>
    </row>
    <row r="281" spans="36:38" x14ac:dyDescent="0.2">
      <c r="AJ281" s="64"/>
      <c r="AK281" s="64"/>
      <c r="AL281" s="64"/>
    </row>
    <row r="282" spans="36:38" x14ac:dyDescent="0.2">
      <c r="AJ282" s="64"/>
      <c r="AK282" s="64"/>
      <c r="AL282" s="64"/>
    </row>
    <row r="283" spans="36:38" x14ac:dyDescent="0.2">
      <c r="AJ283" s="64"/>
      <c r="AK283" s="64"/>
      <c r="AL283" s="64"/>
    </row>
    <row r="284" spans="36:38" x14ac:dyDescent="0.2">
      <c r="AJ284" s="64"/>
      <c r="AK284" s="64"/>
      <c r="AL284" s="64"/>
    </row>
    <row r="285" spans="36:38" x14ac:dyDescent="0.2">
      <c r="AJ285" s="64"/>
      <c r="AK285" s="64"/>
      <c r="AL285" s="64"/>
    </row>
    <row r="286" spans="36:38" x14ac:dyDescent="0.2">
      <c r="AJ286" s="64"/>
      <c r="AK286" s="64"/>
      <c r="AL286" s="64"/>
    </row>
    <row r="287" spans="36:38" x14ac:dyDescent="0.2">
      <c r="AJ287" s="64"/>
      <c r="AK287" s="64"/>
      <c r="AL287" s="64"/>
    </row>
    <row r="288" spans="36:38" x14ac:dyDescent="0.2">
      <c r="AJ288" s="64"/>
      <c r="AK288" s="64"/>
      <c r="AL288" s="64"/>
    </row>
    <row r="289" spans="36:38" x14ac:dyDescent="0.2">
      <c r="AJ289" s="64"/>
      <c r="AK289" s="64"/>
      <c r="AL289" s="64"/>
    </row>
    <row r="290" spans="36:38" x14ac:dyDescent="0.2">
      <c r="AJ290" s="64"/>
      <c r="AK290" s="64"/>
      <c r="AL290" s="64"/>
    </row>
    <row r="291" spans="36:38" x14ac:dyDescent="0.2">
      <c r="AJ291" s="64"/>
      <c r="AK291" s="64"/>
      <c r="AL291" s="64"/>
    </row>
    <row r="292" spans="36:38" x14ac:dyDescent="0.2">
      <c r="AJ292" s="64"/>
      <c r="AK292" s="64"/>
      <c r="AL292" s="64"/>
    </row>
    <row r="293" spans="36:38" x14ac:dyDescent="0.2">
      <c r="AJ293" s="64"/>
      <c r="AK293" s="64"/>
      <c r="AL293" s="64"/>
    </row>
    <row r="294" spans="36:38" x14ac:dyDescent="0.2">
      <c r="AJ294" s="64"/>
      <c r="AK294" s="64"/>
      <c r="AL294" s="64"/>
    </row>
    <row r="295" spans="36:38" x14ac:dyDescent="0.2">
      <c r="AJ295" s="64"/>
      <c r="AK295" s="64"/>
      <c r="AL295" s="64"/>
    </row>
    <row r="296" spans="36:38" x14ac:dyDescent="0.2">
      <c r="AJ296" s="64"/>
      <c r="AK296" s="64"/>
      <c r="AL296" s="64"/>
    </row>
    <row r="297" spans="36:38" x14ac:dyDescent="0.2">
      <c r="AJ297" s="64"/>
      <c r="AK297" s="64"/>
      <c r="AL297" s="64"/>
    </row>
    <row r="298" spans="36:38" x14ac:dyDescent="0.2">
      <c r="AJ298" s="64"/>
      <c r="AK298" s="64"/>
      <c r="AL298" s="64"/>
    </row>
    <row r="299" spans="36:38" x14ac:dyDescent="0.2">
      <c r="AJ299" s="64"/>
      <c r="AK299" s="64"/>
      <c r="AL299" s="64"/>
    </row>
    <row r="300" spans="36:38" x14ac:dyDescent="0.2">
      <c r="AJ300" s="64"/>
      <c r="AK300" s="64"/>
      <c r="AL300" s="64"/>
    </row>
    <row r="301" spans="36:38" x14ac:dyDescent="0.2">
      <c r="AJ301" s="64"/>
      <c r="AK301" s="64"/>
      <c r="AL301" s="64"/>
    </row>
    <row r="302" spans="36:38" x14ac:dyDescent="0.2">
      <c r="AJ302" s="64"/>
      <c r="AK302" s="64"/>
      <c r="AL302" s="64"/>
    </row>
    <row r="303" spans="36:38" x14ac:dyDescent="0.2">
      <c r="AJ303" s="64"/>
      <c r="AK303" s="64"/>
      <c r="AL303" s="64"/>
    </row>
    <row r="304" spans="36:38" x14ac:dyDescent="0.2">
      <c r="AJ304" s="64"/>
      <c r="AK304" s="64"/>
      <c r="AL304" s="64"/>
    </row>
    <row r="305" spans="36:38" x14ac:dyDescent="0.2">
      <c r="AJ305" s="64"/>
      <c r="AK305" s="64"/>
      <c r="AL305" s="64"/>
    </row>
    <row r="306" spans="36:38" x14ac:dyDescent="0.2">
      <c r="AJ306" s="64"/>
      <c r="AK306" s="64"/>
      <c r="AL306" s="64"/>
    </row>
    <row r="307" spans="36:38" x14ac:dyDescent="0.2">
      <c r="AJ307" s="64"/>
      <c r="AK307" s="64"/>
      <c r="AL307" s="64"/>
    </row>
    <row r="308" spans="36:38" x14ac:dyDescent="0.2">
      <c r="AJ308" s="64"/>
      <c r="AK308" s="64"/>
      <c r="AL308" s="64"/>
    </row>
    <row r="309" spans="36:38" x14ac:dyDescent="0.2">
      <c r="AJ309" s="64"/>
      <c r="AK309" s="64"/>
      <c r="AL309" s="64"/>
    </row>
    <row r="310" spans="36:38" x14ac:dyDescent="0.2">
      <c r="AJ310" s="64"/>
      <c r="AK310" s="64"/>
      <c r="AL310" s="64"/>
    </row>
    <row r="311" spans="36:38" x14ac:dyDescent="0.2">
      <c r="AJ311" s="64"/>
      <c r="AK311" s="64"/>
      <c r="AL311" s="64"/>
    </row>
    <row r="312" spans="36:38" x14ac:dyDescent="0.2">
      <c r="AJ312" s="64"/>
      <c r="AK312" s="64"/>
      <c r="AL312" s="64"/>
    </row>
    <row r="313" spans="36:38" x14ac:dyDescent="0.2">
      <c r="AJ313" s="64"/>
      <c r="AK313" s="64"/>
      <c r="AL313" s="64"/>
    </row>
    <row r="314" spans="36:38" x14ac:dyDescent="0.2">
      <c r="AJ314" s="64"/>
      <c r="AK314" s="64"/>
      <c r="AL314" s="64"/>
    </row>
    <row r="315" spans="36:38" x14ac:dyDescent="0.2">
      <c r="AJ315" s="64"/>
      <c r="AK315" s="64"/>
      <c r="AL315" s="64"/>
    </row>
    <row r="316" spans="36:38" x14ac:dyDescent="0.2">
      <c r="AJ316" s="64"/>
      <c r="AK316" s="64"/>
      <c r="AL316" s="64"/>
    </row>
    <row r="317" spans="36:38" x14ac:dyDescent="0.2">
      <c r="AJ317" s="64"/>
      <c r="AK317" s="64"/>
      <c r="AL317" s="64"/>
    </row>
    <row r="318" spans="36:38" x14ac:dyDescent="0.2">
      <c r="AJ318" s="64"/>
      <c r="AK318" s="64"/>
      <c r="AL318" s="64"/>
    </row>
    <row r="319" spans="36:38" x14ac:dyDescent="0.2">
      <c r="AJ319" s="64"/>
      <c r="AK319" s="64"/>
      <c r="AL319" s="64"/>
    </row>
    <row r="320" spans="36:38" x14ac:dyDescent="0.2">
      <c r="AJ320" s="64"/>
      <c r="AK320" s="64"/>
      <c r="AL320" s="64"/>
    </row>
    <row r="321" spans="36:38" x14ac:dyDescent="0.2">
      <c r="AJ321" s="64"/>
      <c r="AK321" s="64"/>
      <c r="AL321" s="64"/>
    </row>
    <row r="322" spans="36:38" x14ac:dyDescent="0.2">
      <c r="AJ322" s="64"/>
      <c r="AK322" s="64"/>
      <c r="AL322" s="64"/>
    </row>
    <row r="323" spans="36:38" x14ac:dyDescent="0.2">
      <c r="AJ323" s="64"/>
      <c r="AK323" s="64"/>
      <c r="AL323" s="64"/>
    </row>
    <row r="324" spans="36:38" x14ac:dyDescent="0.2">
      <c r="AJ324" s="64"/>
      <c r="AK324" s="64"/>
      <c r="AL324" s="64"/>
    </row>
    <row r="325" spans="36:38" x14ac:dyDescent="0.2">
      <c r="AJ325" s="64"/>
      <c r="AK325" s="64"/>
      <c r="AL325" s="64"/>
    </row>
    <row r="326" spans="36:38" x14ac:dyDescent="0.2">
      <c r="AJ326" s="64"/>
      <c r="AK326" s="64"/>
      <c r="AL326" s="64"/>
    </row>
    <row r="327" spans="36:38" x14ac:dyDescent="0.2">
      <c r="AJ327" s="64"/>
      <c r="AK327" s="64"/>
      <c r="AL327" s="64"/>
    </row>
    <row r="328" spans="36:38" x14ac:dyDescent="0.2">
      <c r="AJ328" s="64"/>
      <c r="AK328" s="64"/>
      <c r="AL328" s="64"/>
    </row>
    <row r="329" spans="36:38" x14ac:dyDescent="0.2">
      <c r="AJ329" s="64"/>
      <c r="AK329" s="64"/>
      <c r="AL329" s="64"/>
    </row>
    <row r="330" spans="36:38" x14ac:dyDescent="0.2">
      <c r="AJ330" s="64"/>
      <c r="AK330" s="64"/>
      <c r="AL330" s="64"/>
    </row>
    <row r="331" spans="36:38" x14ac:dyDescent="0.2">
      <c r="AJ331" s="64"/>
      <c r="AK331" s="64"/>
      <c r="AL331" s="64"/>
    </row>
    <row r="332" spans="36:38" x14ac:dyDescent="0.2">
      <c r="AJ332" s="64"/>
      <c r="AK332" s="64"/>
      <c r="AL332" s="64"/>
    </row>
    <row r="333" spans="36:38" x14ac:dyDescent="0.2">
      <c r="AJ333" s="64"/>
      <c r="AK333" s="64"/>
      <c r="AL333" s="64"/>
    </row>
    <row r="334" spans="36:38" x14ac:dyDescent="0.2">
      <c r="AJ334" s="64"/>
      <c r="AK334" s="64"/>
      <c r="AL334" s="64"/>
    </row>
    <row r="335" spans="36:38" x14ac:dyDescent="0.2">
      <c r="AJ335" s="64"/>
      <c r="AK335" s="64"/>
      <c r="AL335" s="64"/>
    </row>
    <row r="336" spans="36:38" x14ac:dyDescent="0.2">
      <c r="AJ336" s="64"/>
      <c r="AK336" s="64"/>
      <c r="AL336" s="64"/>
    </row>
    <row r="337" spans="36:38" x14ac:dyDescent="0.2">
      <c r="AJ337" s="64"/>
      <c r="AK337" s="64"/>
      <c r="AL337" s="64"/>
    </row>
    <row r="338" spans="36:38" x14ac:dyDescent="0.2">
      <c r="AJ338" s="64"/>
      <c r="AK338" s="64"/>
      <c r="AL338" s="64"/>
    </row>
    <row r="339" spans="36:38" x14ac:dyDescent="0.2">
      <c r="AJ339" s="64"/>
      <c r="AK339" s="64"/>
      <c r="AL339" s="64"/>
    </row>
    <row r="340" spans="36:38" x14ac:dyDescent="0.2">
      <c r="AJ340" s="64"/>
      <c r="AK340" s="64"/>
      <c r="AL340" s="64"/>
    </row>
    <row r="341" spans="36:38" x14ac:dyDescent="0.2">
      <c r="AJ341" s="64"/>
      <c r="AK341" s="64"/>
      <c r="AL341" s="64"/>
    </row>
    <row r="342" spans="36:38" x14ac:dyDescent="0.2">
      <c r="AJ342" s="64"/>
      <c r="AK342" s="64"/>
      <c r="AL342" s="64"/>
    </row>
    <row r="343" spans="36:38" x14ac:dyDescent="0.2">
      <c r="AJ343" s="64"/>
      <c r="AK343" s="64"/>
      <c r="AL343" s="64"/>
    </row>
    <row r="344" spans="36:38" x14ac:dyDescent="0.2">
      <c r="AJ344" s="64"/>
      <c r="AK344" s="64"/>
      <c r="AL344" s="64"/>
    </row>
    <row r="345" spans="36:38" x14ac:dyDescent="0.2">
      <c r="AJ345" s="64"/>
      <c r="AK345" s="64"/>
      <c r="AL345" s="64"/>
    </row>
    <row r="346" spans="36:38" x14ac:dyDescent="0.2">
      <c r="AJ346" s="64"/>
      <c r="AK346" s="64"/>
      <c r="AL346" s="64"/>
    </row>
    <row r="347" spans="36:38" x14ac:dyDescent="0.2">
      <c r="AJ347" s="64"/>
      <c r="AK347" s="64"/>
      <c r="AL347" s="64"/>
    </row>
    <row r="348" spans="36:38" x14ac:dyDescent="0.2">
      <c r="AJ348" s="64"/>
      <c r="AK348" s="64"/>
      <c r="AL348" s="64"/>
    </row>
    <row r="349" spans="36:38" x14ac:dyDescent="0.2">
      <c r="AJ349" s="64"/>
      <c r="AK349" s="64"/>
      <c r="AL349" s="64"/>
    </row>
    <row r="350" spans="36:38" x14ac:dyDescent="0.2">
      <c r="AJ350" s="64"/>
      <c r="AK350" s="64"/>
      <c r="AL350" s="64"/>
    </row>
    <row r="351" spans="36:38" x14ac:dyDescent="0.2">
      <c r="AJ351" s="64"/>
      <c r="AK351" s="64"/>
      <c r="AL351" s="64"/>
    </row>
    <row r="352" spans="36:38" x14ac:dyDescent="0.2">
      <c r="AJ352" s="64"/>
      <c r="AK352" s="64"/>
      <c r="AL352" s="64"/>
    </row>
    <row r="353" spans="36:38" x14ac:dyDescent="0.2">
      <c r="AJ353" s="64"/>
      <c r="AK353" s="64"/>
      <c r="AL353" s="64"/>
    </row>
    <row r="354" spans="36:38" x14ac:dyDescent="0.2">
      <c r="AJ354" s="64"/>
      <c r="AK354" s="64"/>
      <c r="AL354" s="64"/>
    </row>
    <row r="355" spans="36:38" x14ac:dyDescent="0.2">
      <c r="AJ355" s="64"/>
      <c r="AK355" s="64"/>
      <c r="AL355" s="64"/>
    </row>
    <row r="356" spans="36:38" x14ac:dyDescent="0.2">
      <c r="AJ356" s="64"/>
      <c r="AK356" s="64"/>
      <c r="AL356" s="64"/>
    </row>
    <row r="357" spans="36:38" x14ac:dyDescent="0.2">
      <c r="AJ357" s="64"/>
      <c r="AK357" s="64"/>
      <c r="AL357" s="64"/>
    </row>
    <row r="358" spans="36:38" x14ac:dyDescent="0.2">
      <c r="AJ358" s="64"/>
      <c r="AK358" s="64"/>
      <c r="AL358" s="64"/>
    </row>
    <row r="359" spans="36:38" x14ac:dyDescent="0.2">
      <c r="AJ359" s="64"/>
      <c r="AK359" s="64"/>
      <c r="AL359" s="64"/>
    </row>
    <row r="360" spans="36:38" x14ac:dyDescent="0.2">
      <c r="AJ360" s="64"/>
      <c r="AK360" s="64"/>
      <c r="AL360" s="64"/>
    </row>
    <row r="361" spans="36:38" x14ac:dyDescent="0.2">
      <c r="AJ361" s="64"/>
      <c r="AK361" s="64"/>
      <c r="AL361" s="64"/>
    </row>
    <row r="362" spans="36:38" x14ac:dyDescent="0.2">
      <c r="AJ362" s="64"/>
      <c r="AK362" s="64"/>
      <c r="AL362" s="64"/>
    </row>
    <row r="363" spans="36:38" x14ac:dyDescent="0.2">
      <c r="AJ363" s="64"/>
      <c r="AK363" s="64"/>
      <c r="AL363" s="64"/>
    </row>
    <row r="364" spans="36:38" x14ac:dyDescent="0.2">
      <c r="AJ364" s="64"/>
      <c r="AK364" s="64"/>
      <c r="AL364" s="64"/>
    </row>
    <row r="365" spans="36:38" x14ac:dyDescent="0.2">
      <c r="AJ365" s="64"/>
      <c r="AK365" s="64"/>
      <c r="AL365" s="64"/>
    </row>
    <row r="366" spans="36:38" x14ac:dyDescent="0.2">
      <c r="AJ366" s="64"/>
      <c r="AK366" s="64"/>
      <c r="AL366" s="64"/>
    </row>
    <row r="367" spans="36:38" x14ac:dyDescent="0.2">
      <c r="AJ367" s="64"/>
      <c r="AK367" s="64"/>
      <c r="AL367" s="64"/>
    </row>
    <row r="368" spans="36:38" x14ac:dyDescent="0.2">
      <c r="AJ368" s="64"/>
      <c r="AK368" s="64"/>
      <c r="AL368" s="64"/>
    </row>
    <row r="369" spans="36:38" x14ac:dyDescent="0.2">
      <c r="AJ369" s="64"/>
      <c r="AK369" s="64"/>
      <c r="AL369" s="64"/>
    </row>
    <row r="370" spans="36:38" x14ac:dyDescent="0.2">
      <c r="AJ370" s="64"/>
      <c r="AK370" s="64"/>
      <c r="AL370" s="64"/>
    </row>
    <row r="371" spans="36:38" x14ac:dyDescent="0.2">
      <c r="AJ371" s="64"/>
      <c r="AK371" s="64"/>
      <c r="AL371" s="64"/>
    </row>
    <row r="372" spans="36:38" x14ac:dyDescent="0.2">
      <c r="AJ372" s="64"/>
      <c r="AK372" s="64"/>
      <c r="AL372" s="64"/>
    </row>
    <row r="373" spans="36:38" x14ac:dyDescent="0.2">
      <c r="AJ373" s="64"/>
      <c r="AK373" s="64"/>
      <c r="AL373" s="64"/>
    </row>
    <row r="374" spans="36:38" x14ac:dyDescent="0.2">
      <c r="AJ374" s="64"/>
      <c r="AK374" s="64"/>
      <c r="AL374" s="64"/>
    </row>
    <row r="375" spans="36:38" x14ac:dyDescent="0.2">
      <c r="AJ375" s="64"/>
      <c r="AK375" s="64"/>
      <c r="AL375" s="64"/>
    </row>
    <row r="376" spans="36:38" x14ac:dyDescent="0.2">
      <c r="AJ376" s="64"/>
      <c r="AK376" s="64"/>
      <c r="AL376" s="64"/>
    </row>
    <row r="377" spans="36:38" x14ac:dyDescent="0.2">
      <c r="AJ377" s="64"/>
      <c r="AK377" s="64"/>
      <c r="AL377" s="64"/>
    </row>
    <row r="378" spans="36:38" x14ac:dyDescent="0.2">
      <c r="AJ378" s="64"/>
      <c r="AK378" s="64"/>
      <c r="AL378" s="64"/>
    </row>
    <row r="379" spans="36:38" x14ac:dyDescent="0.2">
      <c r="AJ379" s="64"/>
      <c r="AK379" s="64"/>
      <c r="AL379" s="64"/>
    </row>
    <row r="380" spans="36:38" x14ac:dyDescent="0.2">
      <c r="AJ380" s="64"/>
      <c r="AK380" s="64"/>
      <c r="AL380" s="64"/>
    </row>
    <row r="381" spans="36:38" x14ac:dyDescent="0.2">
      <c r="AJ381" s="64"/>
      <c r="AK381" s="64"/>
      <c r="AL381" s="64"/>
    </row>
    <row r="382" spans="36:38" x14ac:dyDescent="0.2">
      <c r="AJ382" s="64"/>
      <c r="AK382" s="64"/>
      <c r="AL382" s="64"/>
    </row>
    <row r="383" spans="36:38" x14ac:dyDescent="0.2">
      <c r="AJ383" s="64"/>
      <c r="AK383" s="64"/>
      <c r="AL383" s="64"/>
    </row>
    <row r="384" spans="36:38" x14ac:dyDescent="0.2">
      <c r="AJ384" s="64"/>
      <c r="AK384" s="64"/>
      <c r="AL384" s="64"/>
    </row>
    <row r="385" spans="36:38" x14ac:dyDescent="0.2">
      <c r="AJ385" s="64"/>
      <c r="AK385" s="64"/>
      <c r="AL385" s="64"/>
    </row>
    <row r="386" spans="36:38" x14ac:dyDescent="0.2">
      <c r="AJ386" s="64"/>
      <c r="AK386" s="64"/>
      <c r="AL386" s="64"/>
    </row>
    <row r="387" spans="36:38" x14ac:dyDescent="0.2">
      <c r="AJ387" s="64"/>
      <c r="AK387" s="64"/>
      <c r="AL387" s="64"/>
    </row>
    <row r="388" spans="36:38" x14ac:dyDescent="0.2">
      <c r="AJ388" s="64"/>
      <c r="AK388" s="64"/>
      <c r="AL388" s="64"/>
    </row>
    <row r="389" spans="36:38" x14ac:dyDescent="0.2">
      <c r="AJ389" s="64"/>
      <c r="AK389" s="64"/>
      <c r="AL389" s="64"/>
    </row>
    <row r="390" spans="36:38" x14ac:dyDescent="0.2">
      <c r="AJ390" s="64"/>
      <c r="AK390" s="64"/>
      <c r="AL390" s="64"/>
    </row>
    <row r="391" spans="36:38" x14ac:dyDescent="0.2">
      <c r="AJ391" s="64"/>
      <c r="AK391" s="64"/>
      <c r="AL391" s="64"/>
    </row>
    <row r="392" spans="36:38" x14ac:dyDescent="0.2">
      <c r="AJ392" s="64"/>
      <c r="AK392" s="64"/>
      <c r="AL392" s="64"/>
    </row>
    <row r="393" spans="36:38" x14ac:dyDescent="0.2">
      <c r="AJ393" s="64"/>
      <c r="AK393" s="64"/>
      <c r="AL393" s="64"/>
    </row>
    <row r="394" spans="36:38" x14ac:dyDescent="0.2">
      <c r="AJ394" s="64"/>
      <c r="AK394" s="64"/>
      <c r="AL394" s="64"/>
    </row>
    <row r="395" spans="36:38" x14ac:dyDescent="0.2">
      <c r="AJ395" s="64"/>
      <c r="AK395" s="64"/>
      <c r="AL395" s="64"/>
    </row>
    <row r="396" spans="36:38" x14ac:dyDescent="0.2">
      <c r="AJ396" s="64"/>
      <c r="AK396" s="64"/>
      <c r="AL396" s="64"/>
    </row>
    <row r="397" spans="36:38" x14ac:dyDescent="0.2">
      <c r="AJ397" s="64"/>
      <c r="AK397" s="64"/>
      <c r="AL397" s="64"/>
    </row>
    <row r="398" spans="36:38" x14ac:dyDescent="0.2">
      <c r="AJ398" s="64"/>
      <c r="AK398" s="64"/>
      <c r="AL398" s="64"/>
    </row>
    <row r="399" spans="36:38" x14ac:dyDescent="0.2">
      <c r="AJ399" s="64"/>
      <c r="AK399" s="64"/>
      <c r="AL399" s="64"/>
    </row>
    <row r="400" spans="36:38" x14ac:dyDescent="0.2">
      <c r="AJ400" s="64"/>
      <c r="AK400" s="64"/>
      <c r="AL400" s="64"/>
    </row>
    <row r="401" spans="36:38" x14ac:dyDescent="0.2">
      <c r="AJ401" s="64"/>
      <c r="AK401" s="64"/>
      <c r="AL401" s="64"/>
    </row>
    <row r="402" spans="36:38" x14ac:dyDescent="0.2">
      <c r="AJ402" s="64"/>
      <c r="AK402" s="64"/>
      <c r="AL402" s="64"/>
    </row>
    <row r="403" spans="36:38" x14ac:dyDescent="0.2">
      <c r="AJ403" s="64"/>
      <c r="AK403" s="64"/>
      <c r="AL403" s="64"/>
    </row>
    <row r="404" spans="36:38" x14ac:dyDescent="0.2">
      <c r="AJ404" s="64"/>
      <c r="AK404" s="64"/>
      <c r="AL404" s="64"/>
    </row>
    <row r="405" spans="36:38" x14ac:dyDescent="0.2">
      <c r="AJ405" s="64"/>
      <c r="AK405" s="64"/>
      <c r="AL405" s="64"/>
    </row>
    <row r="406" spans="36:38" x14ac:dyDescent="0.2">
      <c r="AJ406" s="64"/>
      <c r="AK406" s="64"/>
      <c r="AL406" s="64"/>
    </row>
    <row r="407" spans="36:38" x14ac:dyDescent="0.2">
      <c r="AJ407" s="64"/>
      <c r="AK407" s="64"/>
      <c r="AL407" s="64"/>
    </row>
    <row r="408" spans="36:38" x14ac:dyDescent="0.2">
      <c r="AJ408" s="64"/>
      <c r="AK408" s="64"/>
      <c r="AL408" s="64"/>
    </row>
    <row r="409" spans="36:38" x14ac:dyDescent="0.2">
      <c r="AJ409" s="64"/>
      <c r="AK409" s="64"/>
      <c r="AL409" s="64"/>
    </row>
    <row r="410" spans="36:38" x14ac:dyDescent="0.2">
      <c r="AJ410" s="64"/>
      <c r="AK410" s="64"/>
      <c r="AL410" s="64"/>
    </row>
    <row r="411" spans="36:38" x14ac:dyDescent="0.2">
      <c r="AJ411" s="64"/>
      <c r="AK411" s="64"/>
      <c r="AL411" s="64"/>
    </row>
    <row r="412" spans="36:38" x14ac:dyDescent="0.2">
      <c r="AJ412" s="64"/>
      <c r="AK412" s="64"/>
      <c r="AL412" s="64"/>
    </row>
    <row r="413" spans="36:38" x14ac:dyDescent="0.2">
      <c r="AJ413" s="64"/>
      <c r="AK413" s="64"/>
      <c r="AL413" s="64"/>
    </row>
    <row r="414" spans="36:38" x14ac:dyDescent="0.2">
      <c r="AJ414" s="64"/>
      <c r="AK414" s="64"/>
      <c r="AL414" s="64"/>
    </row>
    <row r="415" spans="36:38" x14ac:dyDescent="0.2">
      <c r="AJ415" s="64"/>
      <c r="AK415" s="64"/>
      <c r="AL415" s="64"/>
    </row>
    <row r="416" spans="36:38" x14ac:dyDescent="0.2">
      <c r="AJ416" s="64"/>
      <c r="AK416" s="64"/>
      <c r="AL416" s="64"/>
    </row>
    <row r="417" spans="36:38" x14ac:dyDescent="0.2">
      <c r="AJ417" s="64"/>
      <c r="AK417" s="64"/>
      <c r="AL417" s="64"/>
    </row>
    <row r="418" spans="36:38" x14ac:dyDescent="0.2">
      <c r="AJ418" s="64"/>
      <c r="AK418" s="64"/>
      <c r="AL418" s="64"/>
    </row>
    <row r="419" spans="36:38" x14ac:dyDescent="0.2">
      <c r="AJ419" s="64"/>
      <c r="AK419" s="64"/>
      <c r="AL419" s="64"/>
    </row>
    <row r="420" spans="36:38" x14ac:dyDescent="0.2">
      <c r="AJ420" s="64"/>
      <c r="AK420" s="64"/>
      <c r="AL420" s="64"/>
    </row>
    <row r="421" spans="36:38" x14ac:dyDescent="0.2">
      <c r="AJ421" s="64"/>
      <c r="AK421" s="64"/>
      <c r="AL421" s="64"/>
    </row>
    <row r="422" spans="36:38" x14ac:dyDescent="0.2">
      <c r="AJ422" s="64"/>
      <c r="AK422" s="64"/>
      <c r="AL422" s="64"/>
    </row>
    <row r="423" spans="36:38" x14ac:dyDescent="0.2">
      <c r="AJ423" s="64"/>
      <c r="AK423" s="64"/>
      <c r="AL423" s="64"/>
    </row>
    <row r="424" spans="36:38" x14ac:dyDescent="0.2">
      <c r="AJ424" s="64"/>
      <c r="AK424" s="64"/>
      <c r="AL424" s="64"/>
    </row>
    <row r="425" spans="36:38" x14ac:dyDescent="0.2">
      <c r="AJ425" s="64"/>
      <c r="AK425" s="64"/>
      <c r="AL425" s="64"/>
    </row>
    <row r="426" spans="36:38" x14ac:dyDescent="0.2">
      <c r="AJ426" s="64"/>
      <c r="AK426" s="64"/>
      <c r="AL426" s="64"/>
    </row>
    <row r="427" spans="36:38" x14ac:dyDescent="0.2">
      <c r="AJ427" s="64"/>
      <c r="AK427" s="64"/>
      <c r="AL427" s="64"/>
    </row>
    <row r="428" spans="36:38" x14ac:dyDescent="0.2">
      <c r="AJ428" s="64"/>
      <c r="AK428" s="64"/>
      <c r="AL428" s="64"/>
    </row>
    <row r="429" spans="36:38" x14ac:dyDescent="0.2">
      <c r="AJ429" s="64"/>
      <c r="AK429" s="64"/>
      <c r="AL429" s="64"/>
    </row>
    <row r="430" spans="36:38" x14ac:dyDescent="0.2">
      <c r="AJ430" s="64"/>
      <c r="AK430" s="64"/>
      <c r="AL430" s="64"/>
    </row>
    <row r="431" spans="36:38" x14ac:dyDescent="0.2">
      <c r="AJ431" s="64"/>
      <c r="AK431" s="64"/>
      <c r="AL431" s="64"/>
    </row>
    <row r="432" spans="36:38" x14ac:dyDescent="0.2">
      <c r="AJ432" s="64"/>
      <c r="AK432" s="64"/>
      <c r="AL432" s="64"/>
    </row>
    <row r="433" spans="36:38" x14ac:dyDescent="0.2">
      <c r="AJ433" s="64"/>
      <c r="AK433" s="64"/>
      <c r="AL433" s="64"/>
    </row>
    <row r="434" spans="36:38" x14ac:dyDescent="0.2">
      <c r="AJ434" s="64"/>
      <c r="AK434" s="64"/>
      <c r="AL434" s="64"/>
    </row>
    <row r="435" spans="36:38" x14ac:dyDescent="0.2">
      <c r="AJ435" s="64"/>
      <c r="AK435" s="64"/>
      <c r="AL435" s="64"/>
    </row>
    <row r="436" spans="36:38" x14ac:dyDescent="0.2">
      <c r="AJ436" s="64"/>
      <c r="AK436" s="64"/>
      <c r="AL436" s="64"/>
    </row>
    <row r="437" spans="36:38" x14ac:dyDescent="0.2">
      <c r="AJ437" s="64"/>
      <c r="AK437" s="64"/>
      <c r="AL437" s="64"/>
    </row>
    <row r="438" spans="36:38" x14ac:dyDescent="0.2">
      <c r="AJ438" s="64"/>
      <c r="AK438" s="64"/>
      <c r="AL438" s="64"/>
    </row>
    <row r="439" spans="36:38" x14ac:dyDescent="0.2">
      <c r="AJ439" s="64"/>
      <c r="AK439" s="64"/>
      <c r="AL439" s="64"/>
    </row>
    <row r="440" spans="36:38" x14ac:dyDescent="0.2">
      <c r="AJ440" s="64"/>
      <c r="AK440" s="64"/>
      <c r="AL440" s="64"/>
    </row>
    <row r="441" spans="36:38" x14ac:dyDescent="0.2">
      <c r="AJ441" s="64"/>
      <c r="AK441" s="64"/>
      <c r="AL441" s="64"/>
    </row>
    <row r="442" spans="36:38" x14ac:dyDescent="0.2">
      <c r="AJ442" s="64"/>
      <c r="AK442" s="64"/>
      <c r="AL442" s="64"/>
    </row>
    <row r="443" spans="36:38" x14ac:dyDescent="0.2">
      <c r="AJ443" s="64"/>
      <c r="AK443" s="64"/>
      <c r="AL443" s="64"/>
    </row>
    <row r="444" spans="36:38" x14ac:dyDescent="0.2">
      <c r="AJ444" s="64"/>
      <c r="AK444" s="64"/>
      <c r="AL444" s="64"/>
    </row>
    <row r="445" spans="36:38" x14ac:dyDescent="0.2">
      <c r="AJ445" s="64"/>
      <c r="AK445" s="64"/>
      <c r="AL445" s="64"/>
    </row>
    <row r="446" spans="36:38" x14ac:dyDescent="0.2">
      <c r="AJ446" s="64"/>
      <c r="AK446" s="64"/>
      <c r="AL446" s="64"/>
    </row>
    <row r="447" spans="36:38" x14ac:dyDescent="0.2">
      <c r="AJ447" s="64"/>
      <c r="AK447" s="64"/>
      <c r="AL447" s="64"/>
    </row>
    <row r="448" spans="36:38" x14ac:dyDescent="0.2">
      <c r="AJ448" s="64"/>
      <c r="AK448" s="64"/>
      <c r="AL448" s="64"/>
    </row>
    <row r="449" spans="36:38" x14ac:dyDescent="0.2">
      <c r="AJ449" s="64"/>
      <c r="AK449" s="64"/>
      <c r="AL449" s="64"/>
    </row>
    <row r="450" spans="36:38" x14ac:dyDescent="0.2">
      <c r="AJ450" s="64"/>
      <c r="AK450" s="64"/>
      <c r="AL450" s="64"/>
    </row>
    <row r="451" spans="36:38" x14ac:dyDescent="0.2">
      <c r="AJ451" s="64"/>
      <c r="AK451" s="64"/>
      <c r="AL451" s="64"/>
    </row>
    <row r="452" spans="36:38" x14ac:dyDescent="0.2">
      <c r="AJ452" s="64"/>
      <c r="AK452" s="64"/>
      <c r="AL452" s="64"/>
    </row>
    <row r="453" spans="36:38" x14ac:dyDescent="0.2">
      <c r="AJ453" s="64"/>
      <c r="AK453" s="64"/>
      <c r="AL453" s="64"/>
    </row>
    <row r="454" spans="36:38" x14ac:dyDescent="0.2">
      <c r="AJ454" s="64"/>
      <c r="AK454" s="64"/>
      <c r="AL454" s="64"/>
    </row>
    <row r="455" spans="36:38" x14ac:dyDescent="0.2">
      <c r="AJ455" s="64"/>
      <c r="AK455" s="64"/>
      <c r="AL455" s="64"/>
    </row>
    <row r="456" spans="36:38" x14ac:dyDescent="0.2">
      <c r="AJ456" s="64"/>
      <c r="AK456" s="64"/>
      <c r="AL456" s="64"/>
    </row>
    <row r="457" spans="36:38" x14ac:dyDescent="0.2">
      <c r="AJ457" s="64"/>
      <c r="AK457" s="64"/>
      <c r="AL457" s="64"/>
    </row>
    <row r="458" spans="36:38" x14ac:dyDescent="0.2">
      <c r="AJ458" s="64"/>
      <c r="AK458" s="64"/>
      <c r="AL458" s="64"/>
    </row>
    <row r="459" spans="36:38" x14ac:dyDescent="0.2">
      <c r="AJ459" s="64"/>
      <c r="AK459" s="64"/>
      <c r="AL459" s="64"/>
    </row>
    <row r="460" spans="36:38" x14ac:dyDescent="0.2">
      <c r="AJ460" s="64"/>
      <c r="AK460" s="64"/>
      <c r="AL460" s="64"/>
    </row>
    <row r="461" spans="36:38" x14ac:dyDescent="0.2">
      <c r="AJ461" s="64"/>
      <c r="AK461" s="64"/>
      <c r="AL461" s="64"/>
    </row>
    <row r="462" spans="36:38" x14ac:dyDescent="0.2">
      <c r="AJ462" s="64"/>
      <c r="AK462" s="64"/>
      <c r="AL462" s="64"/>
    </row>
    <row r="463" spans="36:38" x14ac:dyDescent="0.2">
      <c r="AJ463" s="64"/>
      <c r="AK463" s="64"/>
      <c r="AL463" s="64"/>
    </row>
    <row r="464" spans="36:38" x14ac:dyDescent="0.2">
      <c r="AJ464" s="64"/>
      <c r="AK464" s="64"/>
      <c r="AL464" s="64"/>
    </row>
    <row r="465" spans="36:38" x14ac:dyDescent="0.2">
      <c r="AJ465" s="64"/>
      <c r="AK465" s="64"/>
      <c r="AL465" s="64"/>
    </row>
    <row r="466" spans="36:38" x14ac:dyDescent="0.2">
      <c r="AJ466" s="64"/>
      <c r="AK466" s="64"/>
      <c r="AL466" s="64"/>
    </row>
    <row r="467" spans="36:38" x14ac:dyDescent="0.2">
      <c r="AJ467" s="64"/>
      <c r="AK467" s="64"/>
      <c r="AL467" s="64"/>
    </row>
    <row r="468" spans="36:38" x14ac:dyDescent="0.2">
      <c r="AJ468" s="64"/>
      <c r="AK468" s="64"/>
      <c r="AL468" s="64"/>
    </row>
    <row r="469" spans="36:38" x14ac:dyDescent="0.2">
      <c r="AJ469" s="64"/>
      <c r="AK469" s="64"/>
      <c r="AL469" s="64"/>
    </row>
    <row r="470" spans="36:38" x14ac:dyDescent="0.2">
      <c r="AJ470" s="64"/>
      <c r="AK470" s="64"/>
      <c r="AL470" s="64"/>
    </row>
    <row r="471" spans="36:38" x14ac:dyDescent="0.2">
      <c r="AJ471" s="64"/>
      <c r="AK471" s="64"/>
      <c r="AL471" s="64"/>
    </row>
    <row r="472" spans="36:38" x14ac:dyDescent="0.2">
      <c r="AJ472" s="64"/>
      <c r="AK472" s="64"/>
      <c r="AL472" s="64"/>
    </row>
    <row r="473" spans="36:38" x14ac:dyDescent="0.2">
      <c r="AJ473" s="64"/>
      <c r="AK473" s="64"/>
      <c r="AL473" s="64"/>
    </row>
    <row r="474" spans="36:38" x14ac:dyDescent="0.2">
      <c r="AJ474" s="64"/>
      <c r="AK474" s="64"/>
      <c r="AL474" s="64"/>
    </row>
    <row r="475" spans="36:38" x14ac:dyDescent="0.2">
      <c r="AJ475" s="64"/>
      <c r="AK475" s="64"/>
      <c r="AL475" s="64"/>
    </row>
    <row r="476" spans="36:38" x14ac:dyDescent="0.2">
      <c r="AJ476" s="64"/>
      <c r="AK476" s="64"/>
      <c r="AL476" s="64"/>
    </row>
    <row r="477" spans="36:38" x14ac:dyDescent="0.2">
      <c r="AJ477" s="64"/>
      <c r="AK477" s="64"/>
      <c r="AL477" s="64"/>
    </row>
    <row r="478" spans="36:38" x14ac:dyDescent="0.2">
      <c r="AJ478" s="64"/>
      <c r="AK478" s="64"/>
      <c r="AL478" s="64"/>
    </row>
    <row r="479" spans="36:38" x14ac:dyDescent="0.2">
      <c r="AJ479" s="64"/>
      <c r="AK479" s="64"/>
      <c r="AL479" s="64"/>
    </row>
    <row r="480" spans="36:38" x14ac:dyDescent="0.2">
      <c r="AJ480" s="64"/>
      <c r="AK480" s="64"/>
      <c r="AL480" s="64"/>
    </row>
    <row r="481" spans="36:38" x14ac:dyDescent="0.2">
      <c r="AJ481" s="64"/>
      <c r="AK481" s="64"/>
      <c r="AL481" s="64"/>
    </row>
    <row r="482" spans="36:38" x14ac:dyDescent="0.2">
      <c r="AJ482" s="64"/>
      <c r="AK482" s="64"/>
      <c r="AL482" s="64"/>
    </row>
    <row r="483" spans="36:38" x14ac:dyDescent="0.2">
      <c r="AJ483" s="64"/>
      <c r="AK483" s="64"/>
      <c r="AL483" s="64"/>
    </row>
    <row r="484" spans="36:38" x14ac:dyDescent="0.2">
      <c r="AJ484" s="64"/>
      <c r="AK484" s="64"/>
      <c r="AL484" s="64"/>
    </row>
    <row r="485" spans="36:38" x14ac:dyDescent="0.2">
      <c r="AJ485" s="64"/>
      <c r="AK485" s="64"/>
      <c r="AL485" s="64"/>
    </row>
    <row r="486" spans="36:38" x14ac:dyDescent="0.2">
      <c r="AJ486" s="64"/>
      <c r="AK486" s="64"/>
      <c r="AL486" s="64"/>
    </row>
    <row r="487" spans="36:38" x14ac:dyDescent="0.2">
      <c r="AJ487" s="64"/>
      <c r="AK487" s="64"/>
      <c r="AL487" s="64"/>
    </row>
    <row r="488" spans="36:38" x14ac:dyDescent="0.2">
      <c r="AJ488" s="64"/>
      <c r="AK488" s="64"/>
      <c r="AL488" s="64"/>
    </row>
    <row r="489" spans="36:38" x14ac:dyDescent="0.2">
      <c r="AJ489" s="64"/>
      <c r="AK489" s="64"/>
      <c r="AL489" s="64"/>
    </row>
    <row r="490" spans="36:38" x14ac:dyDescent="0.2">
      <c r="AJ490" s="64"/>
      <c r="AK490" s="64"/>
      <c r="AL490" s="64"/>
    </row>
    <row r="491" spans="36:38" x14ac:dyDescent="0.2">
      <c r="AJ491" s="64"/>
      <c r="AK491" s="64"/>
      <c r="AL491" s="64"/>
    </row>
    <row r="492" spans="36:38" x14ac:dyDescent="0.2">
      <c r="AJ492" s="64"/>
      <c r="AK492" s="64"/>
      <c r="AL492" s="64"/>
    </row>
    <row r="493" spans="36:38" x14ac:dyDescent="0.2">
      <c r="AJ493" s="64"/>
      <c r="AK493" s="64"/>
      <c r="AL493" s="64"/>
    </row>
    <row r="494" spans="36:38" x14ac:dyDescent="0.2">
      <c r="AJ494" s="64"/>
      <c r="AK494" s="64"/>
      <c r="AL494" s="64"/>
    </row>
    <row r="495" spans="36:38" x14ac:dyDescent="0.2">
      <c r="AJ495" s="64"/>
      <c r="AK495" s="64"/>
      <c r="AL495" s="64"/>
    </row>
    <row r="496" spans="36:38" x14ac:dyDescent="0.2">
      <c r="AJ496" s="64"/>
      <c r="AK496" s="64"/>
      <c r="AL496" s="64"/>
    </row>
    <row r="497" spans="36:38" x14ac:dyDescent="0.2">
      <c r="AJ497" s="64"/>
      <c r="AK497" s="64"/>
      <c r="AL497" s="64"/>
    </row>
    <row r="498" spans="36:38" x14ac:dyDescent="0.2">
      <c r="AJ498" s="64"/>
      <c r="AK498" s="64"/>
      <c r="AL498" s="64"/>
    </row>
    <row r="499" spans="36:38" x14ac:dyDescent="0.2">
      <c r="AJ499" s="64"/>
      <c r="AK499" s="64"/>
      <c r="AL499" s="64"/>
    </row>
    <row r="500" spans="36:38" x14ac:dyDescent="0.2">
      <c r="AJ500" s="64"/>
      <c r="AK500" s="64"/>
      <c r="AL500" s="64"/>
    </row>
    <row r="501" spans="36:38" x14ac:dyDescent="0.2">
      <c r="AJ501" s="64"/>
      <c r="AK501" s="64"/>
      <c r="AL501" s="64"/>
    </row>
    <row r="502" spans="36:38" x14ac:dyDescent="0.2">
      <c r="AJ502" s="64"/>
      <c r="AK502" s="64"/>
      <c r="AL502" s="64"/>
    </row>
    <row r="503" spans="36:38" x14ac:dyDescent="0.2">
      <c r="AJ503" s="64"/>
      <c r="AK503" s="64"/>
      <c r="AL503" s="64"/>
    </row>
    <row r="504" spans="36:38" x14ac:dyDescent="0.2">
      <c r="AJ504" s="64"/>
      <c r="AK504" s="64"/>
      <c r="AL504" s="64"/>
    </row>
    <row r="505" spans="36:38" x14ac:dyDescent="0.2">
      <c r="AJ505" s="64"/>
      <c r="AK505" s="64"/>
      <c r="AL505" s="64"/>
    </row>
    <row r="506" spans="36:38" x14ac:dyDescent="0.2">
      <c r="AJ506" s="64"/>
      <c r="AK506" s="64"/>
      <c r="AL506" s="64"/>
    </row>
    <row r="507" spans="36:38" x14ac:dyDescent="0.2">
      <c r="AJ507" s="64"/>
      <c r="AK507" s="64"/>
      <c r="AL507" s="64"/>
    </row>
    <row r="508" spans="36:38" x14ac:dyDescent="0.2">
      <c r="AJ508" s="64"/>
      <c r="AK508" s="64"/>
      <c r="AL508" s="64"/>
    </row>
    <row r="509" spans="36:38" x14ac:dyDescent="0.2">
      <c r="AJ509" s="64"/>
      <c r="AK509" s="64"/>
      <c r="AL509" s="64"/>
    </row>
    <row r="510" spans="36:38" x14ac:dyDescent="0.2">
      <c r="AJ510" s="64"/>
      <c r="AK510" s="64"/>
      <c r="AL510" s="64"/>
    </row>
    <row r="511" spans="36:38" x14ac:dyDescent="0.2">
      <c r="AJ511" s="64"/>
      <c r="AK511" s="64"/>
      <c r="AL511" s="64"/>
    </row>
    <row r="512" spans="36:38" x14ac:dyDescent="0.2">
      <c r="AJ512" s="64"/>
      <c r="AK512" s="64"/>
      <c r="AL512" s="64"/>
    </row>
    <row r="513" spans="36:38" x14ac:dyDescent="0.2">
      <c r="AJ513" s="64"/>
      <c r="AK513" s="64"/>
      <c r="AL513" s="64"/>
    </row>
    <row r="514" spans="36:38" x14ac:dyDescent="0.2">
      <c r="AJ514" s="64"/>
      <c r="AK514" s="64"/>
      <c r="AL514" s="64"/>
    </row>
    <row r="515" spans="36:38" x14ac:dyDescent="0.2">
      <c r="AJ515" s="64"/>
      <c r="AK515" s="64"/>
      <c r="AL515" s="64"/>
    </row>
    <row r="516" spans="36:38" x14ac:dyDescent="0.2">
      <c r="AJ516" s="64"/>
      <c r="AK516" s="64"/>
      <c r="AL516" s="64"/>
    </row>
    <row r="517" spans="36:38" x14ac:dyDescent="0.2">
      <c r="AJ517" s="64"/>
      <c r="AK517" s="64"/>
      <c r="AL517" s="64"/>
    </row>
    <row r="518" spans="36:38" x14ac:dyDescent="0.2">
      <c r="AJ518" s="64"/>
      <c r="AK518" s="64"/>
      <c r="AL518" s="64"/>
    </row>
    <row r="519" spans="36:38" x14ac:dyDescent="0.2">
      <c r="AJ519" s="64"/>
      <c r="AK519" s="64"/>
      <c r="AL519" s="64"/>
    </row>
    <row r="520" spans="36:38" x14ac:dyDescent="0.2">
      <c r="AJ520" s="64"/>
      <c r="AK520" s="64"/>
      <c r="AL520" s="64"/>
    </row>
    <row r="521" spans="36:38" x14ac:dyDescent="0.2">
      <c r="AJ521" s="64"/>
      <c r="AK521" s="64"/>
      <c r="AL521" s="64"/>
    </row>
    <row r="522" spans="36:38" x14ac:dyDescent="0.2">
      <c r="AJ522" s="64"/>
      <c r="AK522" s="64"/>
      <c r="AL522" s="64"/>
    </row>
    <row r="523" spans="36:38" x14ac:dyDescent="0.2">
      <c r="AJ523" s="64"/>
      <c r="AK523" s="64"/>
      <c r="AL523" s="64"/>
    </row>
    <row r="524" spans="36:38" x14ac:dyDescent="0.2">
      <c r="AJ524" s="64"/>
      <c r="AK524" s="64"/>
      <c r="AL524" s="64"/>
    </row>
    <row r="525" spans="36:38" x14ac:dyDescent="0.2">
      <c r="AJ525" s="64"/>
      <c r="AK525" s="64"/>
      <c r="AL525" s="64"/>
    </row>
    <row r="526" spans="36:38" x14ac:dyDescent="0.2">
      <c r="AJ526" s="64"/>
      <c r="AK526" s="64"/>
      <c r="AL526" s="64"/>
    </row>
    <row r="527" spans="36:38" x14ac:dyDescent="0.2">
      <c r="AJ527" s="64"/>
      <c r="AK527" s="64"/>
      <c r="AL527" s="64"/>
    </row>
    <row r="528" spans="36:38" x14ac:dyDescent="0.2">
      <c r="AJ528" s="64"/>
      <c r="AK528" s="64"/>
      <c r="AL528" s="64"/>
    </row>
    <row r="529" spans="36:38" x14ac:dyDescent="0.2">
      <c r="AJ529" s="64"/>
      <c r="AK529" s="64"/>
      <c r="AL529" s="64"/>
    </row>
    <row r="530" spans="36:38" x14ac:dyDescent="0.2">
      <c r="AJ530" s="64"/>
      <c r="AK530" s="64"/>
      <c r="AL530" s="64"/>
    </row>
    <row r="531" spans="36:38" x14ac:dyDescent="0.2">
      <c r="AJ531" s="64"/>
      <c r="AK531" s="64"/>
      <c r="AL531" s="64"/>
    </row>
    <row r="532" spans="36:38" x14ac:dyDescent="0.2">
      <c r="AJ532" s="64"/>
      <c r="AK532" s="64"/>
      <c r="AL532" s="64"/>
    </row>
    <row r="533" spans="36:38" x14ac:dyDescent="0.2">
      <c r="AJ533" s="64"/>
      <c r="AK533" s="64"/>
      <c r="AL533" s="64"/>
    </row>
    <row r="534" spans="36:38" x14ac:dyDescent="0.2">
      <c r="AJ534" s="64"/>
      <c r="AK534" s="64"/>
      <c r="AL534" s="64"/>
    </row>
    <row r="535" spans="36:38" x14ac:dyDescent="0.2">
      <c r="AJ535" s="64"/>
      <c r="AK535" s="64"/>
      <c r="AL535" s="64"/>
    </row>
    <row r="536" spans="36:38" x14ac:dyDescent="0.2">
      <c r="AJ536" s="64"/>
      <c r="AK536" s="64"/>
      <c r="AL536" s="64"/>
    </row>
    <row r="537" spans="36:38" x14ac:dyDescent="0.2">
      <c r="AJ537" s="64"/>
      <c r="AK537" s="64"/>
      <c r="AL537" s="64"/>
    </row>
    <row r="538" spans="36:38" x14ac:dyDescent="0.2">
      <c r="AJ538" s="64"/>
      <c r="AK538" s="64"/>
      <c r="AL538" s="64"/>
    </row>
    <row r="539" spans="36:38" x14ac:dyDescent="0.2">
      <c r="AJ539" s="64"/>
      <c r="AK539" s="64"/>
      <c r="AL539" s="64"/>
    </row>
    <row r="540" spans="36:38" x14ac:dyDescent="0.2">
      <c r="AJ540" s="64"/>
      <c r="AK540" s="64"/>
      <c r="AL540" s="64"/>
    </row>
    <row r="541" spans="36:38" x14ac:dyDescent="0.2">
      <c r="AJ541" s="64"/>
      <c r="AK541" s="64"/>
      <c r="AL541" s="64"/>
    </row>
    <row r="542" spans="36:38" x14ac:dyDescent="0.2">
      <c r="AJ542" s="64"/>
      <c r="AK542" s="64"/>
      <c r="AL542" s="64"/>
    </row>
    <row r="543" spans="36:38" x14ac:dyDescent="0.2">
      <c r="AJ543" s="64"/>
      <c r="AK543" s="64"/>
      <c r="AL543" s="64"/>
    </row>
    <row r="544" spans="36:38" x14ac:dyDescent="0.2">
      <c r="AJ544" s="64"/>
      <c r="AK544" s="64"/>
      <c r="AL544" s="64"/>
    </row>
    <row r="545" spans="36:38" x14ac:dyDescent="0.2">
      <c r="AJ545" s="64"/>
      <c r="AK545" s="64"/>
      <c r="AL545" s="64"/>
    </row>
    <row r="546" spans="36:38" x14ac:dyDescent="0.2">
      <c r="AJ546" s="64"/>
      <c r="AK546" s="64"/>
      <c r="AL546" s="64"/>
    </row>
    <row r="547" spans="36:38" x14ac:dyDescent="0.2">
      <c r="AJ547" s="64"/>
      <c r="AK547" s="64"/>
      <c r="AL547" s="64"/>
    </row>
    <row r="548" spans="36:38" x14ac:dyDescent="0.2">
      <c r="AJ548" s="64"/>
      <c r="AK548" s="64"/>
      <c r="AL548" s="64"/>
    </row>
    <row r="549" spans="36:38" x14ac:dyDescent="0.2">
      <c r="AJ549" s="64"/>
      <c r="AK549" s="64"/>
      <c r="AL549" s="64"/>
    </row>
    <row r="550" spans="36:38" x14ac:dyDescent="0.2">
      <c r="AJ550" s="64"/>
      <c r="AK550" s="64"/>
      <c r="AL550" s="64"/>
    </row>
    <row r="551" spans="36:38" x14ac:dyDescent="0.2">
      <c r="AJ551" s="64"/>
      <c r="AK551" s="64"/>
      <c r="AL551" s="64"/>
    </row>
    <row r="552" spans="36:38" x14ac:dyDescent="0.2">
      <c r="AJ552" s="64"/>
      <c r="AK552" s="64"/>
      <c r="AL552" s="64"/>
    </row>
    <row r="553" spans="36:38" x14ac:dyDescent="0.2">
      <c r="AJ553" s="64"/>
      <c r="AK553" s="64"/>
      <c r="AL553" s="64"/>
    </row>
    <row r="554" spans="36:38" x14ac:dyDescent="0.2">
      <c r="AJ554" s="64"/>
      <c r="AK554" s="64"/>
      <c r="AL554" s="64"/>
    </row>
    <row r="555" spans="36:38" x14ac:dyDescent="0.2">
      <c r="AJ555" s="64"/>
      <c r="AK555" s="64"/>
      <c r="AL555" s="64"/>
    </row>
    <row r="556" spans="36:38" x14ac:dyDescent="0.2">
      <c r="AJ556" s="64"/>
      <c r="AK556" s="64"/>
      <c r="AL556" s="64"/>
    </row>
    <row r="557" spans="36:38" x14ac:dyDescent="0.2">
      <c r="AJ557" s="64"/>
      <c r="AK557" s="64"/>
      <c r="AL557" s="64"/>
    </row>
    <row r="558" spans="36:38" x14ac:dyDescent="0.2">
      <c r="AJ558" s="64"/>
      <c r="AK558" s="64"/>
      <c r="AL558" s="64"/>
    </row>
    <row r="559" spans="36:38" x14ac:dyDescent="0.2">
      <c r="AJ559" s="64"/>
      <c r="AK559" s="64"/>
      <c r="AL559" s="64"/>
    </row>
    <row r="560" spans="36:38" x14ac:dyDescent="0.2">
      <c r="AJ560" s="64"/>
      <c r="AK560" s="64"/>
      <c r="AL560" s="64"/>
    </row>
    <row r="561" spans="36:38" x14ac:dyDescent="0.2">
      <c r="AJ561" s="64"/>
      <c r="AK561" s="64"/>
      <c r="AL561" s="64"/>
    </row>
    <row r="562" spans="36:38" x14ac:dyDescent="0.2">
      <c r="AJ562" s="64"/>
      <c r="AK562" s="64"/>
      <c r="AL562" s="64"/>
    </row>
    <row r="563" spans="36:38" x14ac:dyDescent="0.2">
      <c r="AJ563" s="64"/>
      <c r="AK563" s="64"/>
      <c r="AL563" s="64"/>
    </row>
    <row r="564" spans="36:38" x14ac:dyDescent="0.2">
      <c r="AJ564" s="64"/>
      <c r="AK564" s="64"/>
      <c r="AL564" s="64"/>
    </row>
    <row r="565" spans="36:38" x14ac:dyDescent="0.2">
      <c r="AJ565" s="64"/>
      <c r="AK565" s="64"/>
      <c r="AL565" s="64"/>
    </row>
    <row r="566" spans="36:38" x14ac:dyDescent="0.2">
      <c r="AJ566" s="64"/>
      <c r="AK566" s="64"/>
      <c r="AL566" s="64"/>
    </row>
    <row r="567" spans="36:38" x14ac:dyDescent="0.2">
      <c r="AJ567" s="64"/>
      <c r="AK567" s="64"/>
      <c r="AL567" s="64"/>
    </row>
    <row r="568" spans="36:38" x14ac:dyDescent="0.2">
      <c r="AJ568" s="64"/>
      <c r="AK568" s="64"/>
      <c r="AL568" s="64"/>
    </row>
    <row r="569" spans="36:38" x14ac:dyDescent="0.2">
      <c r="AJ569" s="64"/>
      <c r="AK569" s="64"/>
      <c r="AL569" s="64"/>
    </row>
    <row r="570" spans="36:38" x14ac:dyDescent="0.2">
      <c r="AJ570" s="64"/>
      <c r="AK570" s="64"/>
      <c r="AL570" s="64"/>
    </row>
    <row r="571" spans="36:38" x14ac:dyDescent="0.2">
      <c r="AJ571" s="64"/>
      <c r="AK571" s="64"/>
      <c r="AL571" s="64"/>
    </row>
    <row r="572" spans="36:38" x14ac:dyDescent="0.2">
      <c r="AJ572" s="64"/>
      <c r="AK572" s="64"/>
      <c r="AL572" s="64"/>
    </row>
    <row r="573" spans="36:38" x14ac:dyDescent="0.2">
      <c r="AJ573" s="64"/>
      <c r="AK573" s="64"/>
      <c r="AL573" s="64"/>
    </row>
    <row r="574" spans="36:38" x14ac:dyDescent="0.2">
      <c r="AJ574" s="64"/>
      <c r="AK574" s="64"/>
      <c r="AL574" s="64"/>
    </row>
    <row r="575" spans="36:38" x14ac:dyDescent="0.2">
      <c r="AJ575" s="64"/>
      <c r="AK575" s="64"/>
      <c r="AL575" s="64"/>
    </row>
    <row r="576" spans="36:38" x14ac:dyDescent="0.2">
      <c r="AJ576" s="64"/>
      <c r="AK576" s="64"/>
      <c r="AL576" s="64"/>
    </row>
    <row r="577" spans="36:38" x14ac:dyDescent="0.2">
      <c r="AJ577" s="64"/>
      <c r="AK577" s="64"/>
      <c r="AL577" s="64"/>
    </row>
    <row r="578" spans="36:38" x14ac:dyDescent="0.2">
      <c r="AJ578" s="64"/>
      <c r="AK578" s="64"/>
      <c r="AL578" s="64"/>
    </row>
    <row r="579" spans="36:38" x14ac:dyDescent="0.2">
      <c r="AJ579" s="64"/>
      <c r="AK579" s="64"/>
      <c r="AL579" s="64"/>
    </row>
    <row r="580" spans="36:38" x14ac:dyDescent="0.2">
      <c r="AJ580" s="64"/>
      <c r="AK580" s="64"/>
      <c r="AL580" s="64"/>
    </row>
    <row r="581" spans="36:38" x14ac:dyDescent="0.2">
      <c r="AJ581" s="64"/>
      <c r="AK581" s="64"/>
      <c r="AL581" s="64"/>
    </row>
    <row r="582" spans="36:38" x14ac:dyDescent="0.2">
      <c r="AJ582" s="64"/>
      <c r="AK582" s="64"/>
      <c r="AL582" s="64"/>
    </row>
    <row r="583" spans="36:38" x14ac:dyDescent="0.2">
      <c r="AJ583" s="64"/>
      <c r="AK583" s="64"/>
      <c r="AL583" s="64"/>
    </row>
    <row r="584" spans="36:38" x14ac:dyDescent="0.2">
      <c r="AJ584" s="64"/>
      <c r="AK584" s="64"/>
      <c r="AL584" s="64"/>
    </row>
    <row r="585" spans="36:38" x14ac:dyDescent="0.2">
      <c r="AJ585" s="64"/>
      <c r="AK585" s="64"/>
      <c r="AL585" s="64"/>
    </row>
    <row r="586" spans="36:38" x14ac:dyDescent="0.2">
      <c r="AJ586" s="64"/>
      <c r="AK586" s="64"/>
      <c r="AL586" s="64"/>
    </row>
    <row r="587" spans="36:38" x14ac:dyDescent="0.2">
      <c r="AJ587" s="64"/>
      <c r="AK587" s="64"/>
      <c r="AL587" s="64"/>
    </row>
    <row r="588" spans="36:38" x14ac:dyDescent="0.2">
      <c r="AJ588" s="64"/>
      <c r="AK588" s="64"/>
      <c r="AL588" s="64"/>
    </row>
    <row r="589" spans="36:38" x14ac:dyDescent="0.2">
      <c r="AJ589" s="64"/>
      <c r="AK589" s="64"/>
      <c r="AL589" s="64"/>
    </row>
    <row r="590" spans="36:38" x14ac:dyDescent="0.2">
      <c r="AJ590" s="64"/>
      <c r="AK590" s="64"/>
      <c r="AL590" s="64"/>
    </row>
    <row r="591" spans="36:38" x14ac:dyDescent="0.2">
      <c r="AJ591" s="64"/>
      <c r="AK591" s="64"/>
      <c r="AL591" s="64"/>
    </row>
    <row r="592" spans="36:38" x14ac:dyDescent="0.2">
      <c r="AJ592" s="64"/>
      <c r="AK592" s="64"/>
      <c r="AL592" s="64"/>
    </row>
    <row r="593" spans="36:38" x14ac:dyDescent="0.2">
      <c r="AJ593" s="64"/>
      <c r="AK593" s="64"/>
      <c r="AL593" s="64"/>
    </row>
    <row r="594" spans="36:38" x14ac:dyDescent="0.2">
      <c r="AJ594" s="64"/>
      <c r="AK594" s="64"/>
      <c r="AL594" s="64"/>
    </row>
    <row r="595" spans="36:38" x14ac:dyDescent="0.2">
      <c r="AJ595" s="64"/>
      <c r="AK595" s="64"/>
      <c r="AL595" s="64"/>
    </row>
    <row r="596" spans="36:38" x14ac:dyDescent="0.2">
      <c r="AJ596" s="64"/>
      <c r="AK596" s="64"/>
      <c r="AL596" s="64"/>
    </row>
    <row r="597" spans="36:38" x14ac:dyDescent="0.2">
      <c r="AJ597" s="64"/>
      <c r="AK597" s="64"/>
      <c r="AL597" s="64"/>
    </row>
    <row r="598" spans="36:38" x14ac:dyDescent="0.2">
      <c r="AJ598" s="64"/>
      <c r="AK598" s="64"/>
      <c r="AL598" s="64"/>
    </row>
    <row r="599" spans="36:38" x14ac:dyDescent="0.2">
      <c r="AJ599" s="64"/>
      <c r="AK599" s="64"/>
      <c r="AL599" s="64"/>
    </row>
    <row r="600" spans="36:38" x14ac:dyDescent="0.2">
      <c r="AJ600" s="64"/>
      <c r="AK600" s="64"/>
      <c r="AL600" s="64"/>
    </row>
    <row r="601" spans="36:38" x14ac:dyDescent="0.2">
      <c r="AJ601" s="64"/>
      <c r="AK601" s="64"/>
      <c r="AL601" s="64"/>
    </row>
    <row r="602" spans="36:38" x14ac:dyDescent="0.2">
      <c r="AJ602" s="64"/>
      <c r="AK602" s="64"/>
      <c r="AL602" s="64"/>
    </row>
    <row r="603" spans="36:38" x14ac:dyDescent="0.2">
      <c r="AJ603" s="64"/>
      <c r="AK603" s="64"/>
      <c r="AL603" s="64"/>
    </row>
    <row r="604" spans="36:38" x14ac:dyDescent="0.2">
      <c r="AJ604" s="64"/>
      <c r="AK604" s="64"/>
      <c r="AL604" s="64"/>
    </row>
    <row r="605" spans="36:38" x14ac:dyDescent="0.2">
      <c r="AJ605" s="64"/>
      <c r="AK605" s="64"/>
      <c r="AL605" s="64"/>
    </row>
    <row r="606" spans="36:38" x14ac:dyDescent="0.2">
      <c r="AJ606" s="64"/>
      <c r="AK606" s="64"/>
      <c r="AL606" s="64"/>
    </row>
    <row r="607" spans="36:38" x14ac:dyDescent="0.2">
      <c r="AJ607" s="64"/>
      <c r="AK607" s="64"/>
      <c r="AL607" s="64"/>
    </row>
    <row r="608" spans="36:38" x14ac:dyDescent="0.2">
      <c r="AJ608" s="64"/>
      <c r="AK608" s="64"/>
      <c r="AL608" s="64"/>
    </row>
    <row r="609" spans="36:38" x14ac:dyDescent="0.2">
      <c r="AJ609" s="64"/>
      <c r="AK609" s="64"/>
      <c r="AL609" s="64"/>
    </row>
    <row r="610" spans="36:38" x14ac:dyDescent="0.2">
      <c r="AJ610" s="64"/>
      <c r="AK610" s="64"/>
      <c r="AL610" s="64"/>
    </row>
    <row r="611" spans="36:38" x14ac:dyDescent="0.2">
      <c r="AJ611" s="64"/>
      <c r="AK611" s="64"/>
      <c r="AL611" s="64"/>
    </row>
    <row r="612" spans="36:38" x14ac:dyDescent="0.2">
      <c r="AJ612" s="64"/>
      <c r="AK612" s="64"/>
      <c r="AL612" s="64"/>
    </row>
    <row r="613" spans="36:38" x14ac:dyDescent="0.2">
      <c r="AJ613" s="64"/>
      <c r="AK613" s="64"/>
      <c r="AL613" s="64"/>
    </row>
    <row r="614" spans="36:38" x14ac:dyDescent="0.2">
      <c r="AJ614" s="64"/>
      <c r="AK614" s="64"/>
      <c r="AL614" s="64"/>
    </row>
    <row r="615" spans="36:38" x14ac:dyDescent="0.2">
      <c r="AJ615" s="64"/>
      <c r="AK615" s="64"/>
      <c r="AL615" s="64"/>
    </row>
    <row r="616" spans="36:38" x14ac:dyDescent="0.2">
      <c r="AJ616" s="64"/>
      <c r="AK616" s="64"/>
      <c r="AL616" s="64"/>
    </row>
    <row r="617" spans="36:38" x14ac:dyDescent="0.2">
      <c r="AJ617" s="64"/>
      <c r="AK617" s="64"/>
      <c r="AL617" s="64"/>
    </row>
    <row r="618" spans="36:38" x14ac:dyDescent="0.2">
      <c r="AJ618" s="64"/>
      <c r="AK618" s="64"/>
      <c r="AL618" s="64"/>
    </row>
    <row r="619" spans="36:38" x14ac:dyDescent="0.2">
      <c r="AJ619" s="64"/>
      <c r="AK619" s="64"/>
      <c r="AL619" s="64"/>
    </row>
    <row r="620" spans="36:38" x14ac:dyDescent="0.2">
      <c r="AJ620" s="64"/>
      <c r="AK620" s="64"/>
      <c r="AL620" s="64"/>
    </row>
    <row r="621" spans="36:38" x14ac:dyDescent="0.2">
      <c r="AJ621" s="64"/>
      <c r="AK621" s="64"/>
      <c r="AL621" s="64"/>
    </row>
    <row r="622" spans="36:38" x14ac:dyDescent="0.2">
      <c r="AJ622" s="64"/>
      <c r="AK622" s="64"/>
      <c r="AL622" s="64"/>
    </row>
    <row r="623" spans="36:38" x14ac:dyDescent="0.2">
      <c r="AJ623" s="64"/>
      <c r="AK623" s="64"/>
      <c r="AL623" s="64"/>
    </row>
    <row r="624" spans="36:38" x14ac:dyDescent="0.2">
      <c r="AJ624" s="64"/>
      <c r="AK624" s="64"/>
      <c r="AL624" s="64"/>
    </row>
    <row r="625" spans="36:38" x14ac:dyDescent="0.2">
      <c r="AJ625" s="64"/>
      <c r="AK625" s="64"/>
      <c r="AL625" s="64"/>
    </row>
    <row r="626" spans="36:38" x14ac:dyDescent="0.2">
      <c r="AJ626" s="64"/>
      <c r="AK626" s="64"/>
      <c r="AL626" s="64"/>
    </row>
    <row r="627" spans="36:38" x14ac:dyDescent="0.2">
      <c r="AJ627" s="64"/>
      <c r="AK627" s="64"/>
      <c r="AL627" s="64"/>
    </row>
    <row r="628" spans="36:38" x14ac:dyDescent="0.2">
      <c r="AJ628" s="64"/>
      <c r="AK628" s="64"/>
      <c r="AL628" s="64"/>
    </row>
    <row r="629" spans="36:38" x14ac:dyDescent="0.2">
      <c r="AJ629" s="64"/>
      <c r="AK629" s="64"/>
      <c r="AL629" s="64"/>
    </row>
    <row r="630" spans="36:38" x14ac:dyDescent="0.2">
      <c r="AJ630" s="64"/>
      <c r="AK630" s="64"/>
      <c r="AL630" s="64"/>
    </row>
    <row r="631" spans="36:38" x14ac:dyDescent="0.2">
      <c r="AJ631" s="64"/>
      <c r="AK631" s="64"/>
      <c r="AL631" s="64"/>
    </row>
    <row r="632" spans="36:38" x14ac:dyDescent="0.2">
      <c r="AJ632" s="64"/>
      <c r="AK632" s="64"/>
      <c r="AL632" s="64"/>
    </row>
    <row r="633" spans="36:38" x14ac:dyDescent="0.2">
      <c r="AJ633" s="64"/>
      <c r="AK633" s="64"/>
      <c r="AL633" s="64"/>
    </row>
    <row r="634" spans="36:38" x14ac:dyDescent="0.2">
      <c r="AJ634" s="64"/>
      <c r="AK634" s="64"/>
      <c r="AL634" s="64"/>
    </row>
    <row r="635" spans="36:38" x14ac:dyDescent="0.2">
      <c r="AJ635" s="64"/>
      <c r="AK635" s="64"/>
      <c r="AL635" s="64"/>
    </row>
    <row r="636" spans="36:38" x14ac:dyDescent="0.2">
      <c r="AJ636" s="64"/>
      <c r="AK636" s="64"/>
      <c r="AL636" s="64"/>
    </row>
    <row r="637" spans="36:38" x14ac:dyDescent="0.2">
      <c r="AJ637" s="64"/>
      <c r="AK637" s="64"/>
      <c r="AL637" s="64"/>
    </row>
    <row r="638" spans="36:38" x14ac:dyDescent="0.2">
      <c r="AJ638" s="64"/>
      <c r="AK638" s="64"/>
      <c r="AL638" s="64"/>
    </row>
    <row r="639" spans="36:38" x14ac:dyDescent="0.2">
      <c r="AJ639" s="64"/>
      <c r="AK639" s="64"/>
      <c r="AL639" s="64"/>
    </row>
    <row r="640" spans="36:38" x14ac:dyDescent="0.2">
      <c r="AJ640" s="64"/>
      <c r="AK640" s="64"/>
      <c r="AL640" s="64"/>
    </row>
    <row r="641" spans="36:38" x14ac:dyDescent="0.2">
      <c r="AJ641" s="64"/>
      <c r="AK641" s="64"/>
      <c r="AL641" s="64"/>
    </row>
    <row r="642" spans="36:38" x14ac:dyDescent="0.2">
      <c r="AJ642" s="64"/>
      <c r="AK642" s="64"/>
      <c r="AL642" s="64"/>
    </row>
    <row r="643" spans="36:38" x14ac:dyDescent="0.2">
      <c r="AJ643" s="64"/>
      <c r="AK643" s="64"/>
      <c r="AL643" s="64"/>
    </row>
    <row r="644" spans="36:38" x14ac:dyDescent="0.2">
      <c r="AJ644" s="64"/>
      <c r="AK644" s="64"/>
      <c r="AL644" s="64"/>
    </row>
    <row r="645" spans="36:38" x14ac:dyDescent="0.2">
      <c r="AJ645" s="64"/>
      <c r="AK645" s="64"/>
      <c r="AL645" s="64"/>
    </row>
    <row r="646" spans="36:38" x14ac:dyDescent="0.2">
      <c r="AJ646" s="64"/>
      <c r="AK646" s="64"/>
      <c r="AL646" s="64"/>
    </row>
    <row r="647" spans="36:38" x14ac:dyDescent="0.2">
      <c r="AJ647" s="64"/>
      <c r="AK647" s="64"/>
      <c r="AL647" s="64"/>
    </row>
    <row r="648" spans="36:38" x14ac:dyDescent="0.2">
      <c r="AJ648" s="64"/>
      <c r="AK648" s="64"/>
      <c r="AL648" s="64"/>
    </row>
    <row r="649" spans="36:38" x14ac:dyDescent="0.2">
      <c r="AJ649" s="64"/>
      <c r="AK649" s="64"/>
      <c r="AL649" s="64"/>
    </row>
    <row r="650" spans="36:38" x14ac:dyDescent="0.2">
      <c r="AJ650" s="64"/>
      <c r="AK650" s="64"/>
      <c r="AL650" s="64"/>
    </row>
    <row r="651" spans="36:38" x14ac:dyDescent="0.2">
      <c r="AJ651" s="64"/>
      <c r="AK651" s="64"/>
      <c r="AL651" s="64"/>
    </row>
    <row r="652" spans="36:38" x14ac:dyDescent="0.2">
      <c r="AJ652" s="64"/>
      <c r="AK652" s="64"/>
      <c r="AL652" s="64"/>
    </row>
    <row r="653" spans="36:38" x14ac:dyDescent="0.2">
      <c r="AJ653" s="64"/>
      <c r="AK653" s="64"/>
      <c r="AL653" s="64"/>
    </row>
    <row r="654" spans="36:38" x14ac:dyDescent="0.2">
      <c r="AJ654" s="64"/>
      <c r="AK654" s="64"/>
      <c r="AL654" s="64"/>
    </row>
    <row r="655" spans="36:38" x14ac:dyDescent="0.2">
      <c r="AJ655" s="64"/>
      <c r="AK655" s="64"/>
      <c r="AL655" s="64"/>
    </row>
    <row r="656" spans="36:38" x14ac:dyDescent="0.2">
      <c r="AJ656" s="64"/>
      <c r="AK656" s="64"/>
      <c r="AL656" s="64"/>
    </row>
    <row r="657" spans="36:38" x14ac:dyDescent="0.2">
      <c r="AJ657" s="64"/>
      <c r="AK657" s="64"/>
      <c r="AL657" s="64"/>
    </row>
    <row r="658" spans="36:38" x14ac:dyDescent="0.2">
      <c r="AJ658" s="64"/>
      <c r="AK658" s="64"/>
      <c r="AL658" s="64"/>
    </row>
    <row r="659" spans="36:38" x14ac:dyDescent="0.2">
      <c r="AJ659" s="64"/>
      <c r="AK659" s="64"/>
      <c r="AL659" s="64"/>
    </row>
    <row r="660" spans="36:38" x14ac:dyDescent="0.2">
      <c r="AJ660" s="64"/>
      <c r="AK660" s="64"/>
      <c r="AL660" s="64"/>
    </row>
    <row r="661" spans="36:38" x14ac:dyDescent="0.2">
      <c r="AJ661" s="64"/>
      <c r="AK661" s="64"/>
      <c r="AL661" s="64"/>
    </row>
    <row r="662" spans="36:38" x14ac:dyDescent="0.2">
      <c r="AJ662" s="64"/>
      <c r="AK662" s="64"/>
      <c r="AL662" s="64"/>
    </row>
    <row r="663" spans="36:38" x14ac:dyDescent="0.2">
      <c r="AJ663" s="64"/>
      <c r="AK663" s="64"/>
      <c r="AL663" s="64"/>
    </row>
    <row r="664" spans="36:38" x14ac:dyDescent="0.2">
      <c r="AJ664" s="64"/>
      <c r="AK664" s="64"/>
      <c r="AL664" s="64"/>
    </row>
    <row r="665" spans="36:38" x14ac:dyDescent="0.2">
      <c r="AJ665" s="64"/>
      <c r="AK665" s="64"/>
      <c r="AL665" s="64"/>
    </row>
    <row r="666" spans="36:38" x14ac:dyDescent="0.2">
      <c r="AJ666" s="64"/>
      <c r="AK666" s="64"/>
      <c r="AL666" s="64"/>
    </row>
    <row r="667" spans="36:38" x14ac:dyDescent="0.2">
      <c r="AJ667" s="64"/>
      <c r="AK667" s="64"/>
      <c r="AL667" s="64"/>
    </row>
    <row r="668" spans="36:38" x14ac:dyDescent="0.2">
      <c r="AJ668" s="64"/>
      <c r="AK668" s="64"/>
      <c r="AL668" s="64"/>
    </row>
    <row r="669" spans="36:38" x14ac:dyDescent="0.2">
      <c r="AJ669" s="64"/>
      <c r="AK669" s="64"/>
      <c r="AL669" s="64"/>
    </row>
    <row r="670" spans="36:38" x14ac:dyDescent="0.2">
      <c r="AJ670" s="64"/>
      <c r="AK670" s="64"/>
      <c r="AL670" s="64"/>
    </row>
    <row r="671" spans="36:38" x14ac:dyDescent="0.2">
      <c r="AJ671" s="64"/>
      <c r="AK671" s="64"/>
      <c r="AL671" s="64"/>
    </row>
    <row r="672" spans="36:38" x14ac:dyDescent="0.2">
      <c r="AJ672" s="64"/>
      <c r="AK672" s="64"/>
      <c r="AL672" s="64"/>
    </row>
    <row r="673" spans="36:38" x14ac:dyDescent="0.2">
      <c r="AJ673" s="64"/>
      <c r="AK673" s="64"/>
      <c r="AL673" s="64"/>
    </row>
    <row r="674" spans="36:38" x14ac:dyDescent="0.2">
      <c r="AJ674" s="64"/>
      <c r="AK674" s="64"/>
      <c r="AL674" s="64"/>
    </row>
    <row r="675" spans="36:38" x14ac:dyDescent="0.2">
      <c r="AJ675" s="64"/>
      <c r="AK675" s="64"/>
      <c r="AL675" s="64"/>
    </row>
    <row r="676" spans="36:38" x14ac:dyDescent="0.2">
      <c r="AJ676" s="64"/>
      <c r="AK676" s="64"/>
      <c r="AL676" s="64"/>
    </row>
    <row r="677" spans="36:38" x14ac:dyDescent="0.2">
      <c r="AJ677" s="64"/>
      <c r="AK677" s="64"/>
      <c r="AL677" s="64"/>
    </row>
    <row r="678" spans="36:38" x14ac:dyDescent="0.2">
      <c r="AJ678" s="64"/>
      <c r="AK678" s="64"/>
      <c r="AL678" s="64"/>
    </row>
    <row r="679" spans="36:38" x14ac:dyDescent="0.2">
      <c r="AJ679" s="64"/>
      <c r="AK679" s="64"/>
      <c r="AL679" s="64"/>
    </row>
    <row r="680" spans="36:38" x14ac:dyDescent="0.2">
      <c r="AJ680" s="64"/>
      <c r="AK680" s="64"/>
      <c r="AL680" s="64"/>
    </row>
    <row r="681" spans="36:38" x14ac:dyDescent="0.2">
      <c r="AJ681" s="64"/>
      <c r="AK681" s="64"/>
      <c r="AL681" s="64"/>
    </row>
    <row r="682" spans="36:38" x14ac:dyDescent="0.2">
      <c r="AJ682" s="64"/>
      <c r="AK682" s="64"/>
      <c r="AL682" s="64"/>
    </row>
    <row r="683" spans="36:38" x14ac:dyDescent="0.2">
      <c r="AJ683" s="64"/>
      <c r="AK683" s="64"/>
      <c r="AL683" s="64"/>
    </row>
    <row r="684" spans="36:38" x14ac:dyDescent="0.2">
      <c r="AJ684" s="64"/>
      <c r="AK684" s="64"/>
      <c r="AL684" s="64"/>
    </row>
    <row r="685" spans="36:38" x14ac:dyDescent="0.2">
      <c r="AJ685" s="64"/>
      <c r="AK685" s="64"/>
      <c r="AL685" s="64"/>
    </row>
    <row r="686" spans="36:38" x14ac:dyDescent="0.2">
      <c r="AJ686" s="64"/>
      <c r="AK686" s="64"/>
      <c r="AL686" s="64"/>
    </row>
    <row r="687" spans="36:38" x14ac:dyDescent="0.2">
      <c r="AJ687" s="64"/>
      <c r="AK687" s="64"/>
      <c r="AL687" s="64"/>
    </row>
    <row r="688" spans="36:38" x14ac:dyDescent="0.2">
      <c r="AJ688" s="64"/>
      <c r="AK688" s="64"/>
      <c r="AL688" s="64"/>
    </row>
    <row r="689" spans="36:38" x14ac:dyDescent="0.2">
      <c r="AJ689" s="64"/>
      <c r="AK689" s="64"/>
      <c r="AL689" s="64"/>
    </row>
    <row r="690" spans="36:38" x14ac:dyDescent="0.2">
      <c r="AJ690" s="64"/>
      <c r="AK690" s="64"/>
      <c r="AL690" s="64"/>
    </row>
    <row r="691" spans="36:38" x14ac:dyDescent="0.2">
      <c r="AJ691" s="64"/>
      <c r="AK691" s="64"/>
      <c r="AL691" s="64"/>
    </row>
    <row r="692" spans="36:38" x14ac:dyDescent="0.2">
      <c r="AJ692" s="64"/>
      <c r="AK692" s="64"/>
      <c r="AL692" s="64"/>
    </row>
    <row r="693" spans="36:38" x14ac:dyDescent="0.2">
      <c r="AJ693" s="64"/>
      <c r="AK693" s="64"/>
      <c r="AL693" s="64"/>
    </row>
    <row r="694" spans="36:38" x14ac:dyDescent="0.2">
      <c r="AJ694" s="64"/>
      <c r="AK694" s="64"/>
      <c r="AL694" s="64"/>
    </row>
    <row r="695" spans="36:38" x14ac:dyDescent="0.2">
      <c r="AJ695" s="64"/>
      <c r="AK695" s="64"/>
      <c r="AL695" s="64"/>
    </row>
    <row r="696" spans="36:38" x14ac:dyDescent="0.2">
      <c r="AJ696" s="64"/>
      <c r="AK696" s="64"/>
      <c r="AL696" s="64"/>
    </row>
    <row r="697" spans="36:38" x14ac:dyDescent="0.2">
      <c r="AJ697" s="64"/>
      <c r="AK697" s="64"/>
      <c r="AL697" s="64"/>
    </row>
    <row r="698" spans="36:38" x14ac:dyDescent="0.2">
      <c r="AJ698" s="64"/>
      <c r="AK698" s="64"/>
      <c r="AL698" s="64"/>
    </row>
    <row r="699" spans="36:38" x14ac:dyDescent="0.2">
      <c r="AJ699" s="64"/>
      <c r="AK699" s="64"/>
      <c r="AL699" s="64"/>
    </row>
    <row r="700" spans="36:38" x14ac:dyDescent="0.2">
      <c r="AJ700" s="64"/>
      <c r="AK700" s="64"/>
      <c r="AL700" s="64"/>
    </row>
    <row r="701" spans="36:38" x14ac:dyDescent="0.2">
      <c r="AJ701" s="64"/>
      <c r="AK701" s="64"/>
      <c r="AL701" s="64"/>
    </row>
    <row r="702" spans="36:38" x14ac:dyDescent="0.2">
      <c r="AJ702" s="64"/>
      <c r="AK702" s="64"/>
      <c r="AL702" s="64"/>
    </row>
    <row r="703" spans="36:38" x14ac:dyDescent="0.2">
      <c r="AJ703" s="64"/>
      <c r="AK703" s="64"/>
      <c r="AL703" s="64"/>
    </row>
    <row r="704" spans="36:38" x14ac:dyDescent="0.2">
      <c r="AJ704" s="64"/>
      <c r="AK704" s="64"/>
      <c r="AL704" s="64"/>
    </row>
    <row r="705" spans="36:38" x14ac:dyDescent="0.2">
      <c r="AJ705" s="64"/>
      <c r="AK705" s="64"/>
      <c r="AL705" s="64"/>
    </row>
    <row r="706" spans="36:38" x14ac:dyDescent="0.2">
      <c r="AJ706" s="64"/>
      <c r="AK706" s="64"/>
      <c r="AL706" s="64"/>
    </row>
    <row r="707" spans="36:38" x14ac:dyDescent="0.2">
      <c r="AJ707" s="64"/>
      <c r="AK707" s="64"/>
      <c r="AL707" s="64"/>
    </row>
    <row r="708" spans="36:38" x14ac:dyDescent="0.2">
      <c r="AJ708" s="64"/>
      <c r="AK708" s="64"/>
      <c r="AL708" s="64"/>
    </row>
    <row r="709" spans="36:38" x14ac:dyDescent="0.2">
      <c r="AJ709" s="64"/>
      <c r="AK709" s="64"/>
      <c r="AL709" s="64"/>
    </row>
    <row r="710" spans="36:38" x14ac:dyDescent="0.2">
      <c r="AJ710" s="64"/>
      <c r="AK710" s="64"/>
      <c r="AL710" s="64"/>
    </row>
    <row r="711" spans="36:38" x14ac:dyDescent="0.2">
      <c r="AJ711" s="64"/>
      <c r="AK711" s="64"/>
      <c r="AL711" s="64"/>
    </row>
    <row r="712" spans="36:38" x14ac:dyDescent="0.2">
      <c r="AJ712" s="64"/>
      <c r="AK712" s="64"/>
      <c r="AL712" s="64"/>
    </row>
    <row r="713" spans="36:38" x14ac:dyDescent="0.2">
      <c r="AJ713" s="64"/>
      <c r="AK713" s="64"/>
      <c r="AL713" s="64"/>
    </row>
    <row r="714" spans="36:38" x14ac:dyDescent="0.2">
      <c r="AJ714" s="64"/>
      <c r="AK714" s="64"/>
      <c r="AL714" s="64"/>
    </row>
    <row r="715" spans="36:38" x14ac:dyDescent="0.2">
      <c r="AJ715" s="64"/>
      <c r="AK715" s="64"/>
      <c r="AL715" s="64"/>
    </row>
    <row r="716" spans="36:38" x14ac:dyDescent="0.2">
      <c r="AJ716" s="64"/>
      <c r="AK716" s="64"/>
      <c r="AL716" s="64"/>
    </row>
    <row r="717" spans="36:38" x14ac:dyDescent="0.2">
      <c r="AJ717" s="64"/>
      <c r="AK717" s="64"/>
      <c r="AL717" s="64"/>
    </row>
    <row r="718" spans="36:38" x14ac:dyDescent="0.2">
      <c r="AJ718" s="64"/>
      <c r="AK718" s="64"/>
      <c r="AL718" s="64"/>
    </row>
    <row r="719" spans="36:38" x14ac:dyDescent="0.2">
      <c r="AJ719" s="64"/>
      <c r="AK719" s="64"/>
      <c r="AL719" s="64"/>
    </row>
    <row r="720" spans="36:38" x14ac:dyDescent="0.2">
      <c r="AJ720" s="64"/>
      <c r="AK720" s="64"/>
      <c r="AL720" s="64"/>
    </row>
    <row r="721" spans="36:38" x14ac:dyDescent="0.2">
      <c r="AJ721" s="64"/>
      <c r="AK721" s="64"/>
      <c r="AL721" s="64"/>
    </row>
    <row r="722" spans="36:38" x14ac:dyDescent="0.2">
      <c r="AJ722" s="64"/>
      <c r="AK722" s="64"/>
      <c r="AL722" s="64"/>
    </row>
    <row r="723" spans="36:38" x14ac:dyDescent="0.2">
      <c r="AJ723" s="64"/>
      <c r="AK723" s="64"/>
      <c r="AL723" s="64"/>
    </row>
    <row r="724" spans="36:38" x14ac:dyDescent="0.2">
      <c r="AJ724" s="64"/>
      <c r="AK724" s="64"/>
      <c r="AL724" s="64"/>
    </row>
    <row r="725" spans="36:38" x14ac:dyDescent="0.2">
      <c r="AJ725" s="64"/>
      <c r="AK725" s="64"/>
      <c r="AL725" s="64"/>
    </row>
    <row r="726" spans="36:38" x14ac:dyDescent="0.2">
      <c r="AJ726" s="64"/>
      <c r="AK726" s="64"/>
      <c r="AL726" s="64"/>
    </row>
    <row r="727" spans="36:38" x14ac:dyDescent="0.2">
      <c r="AJ727" s="64"/>
      <c r="AK727" s="64"/>
      <c r="AL727" s="64"/>
    </row>
    <row r="728" spans="36:38" x14ac:dyDescent="0.2">
      <c r="AJ728" s="64"/>
      <c r="AK728" s="64"/>
      <c r="AL728" s="64"/>
    </row>
    <row r="729" spans="36:38" x14ac:dyDescent="0.2">
      <c r="AJ729" s="64"/>
      <c r="AK729" s="64"/>
      <c r="AL729" s="64"/>
    </row>
    <row r="730" spans="36:38" x14ac:dyDescent="0.2">
      <c r="AJ730" s="64"/>
      <c r="AK730" s="64"/>
      <c r="AL730" s="64"/>
    </row>
    <row r="731" spans="36:38" x14ac:dyDescent="0.2">
      <c r="AJ731" s="64"/>
      <c r="AK731" s="64"/>
      <c r="AL731" s="64"/>
    </row>
    <row r="732" spans="36:38" x14ac:dyDescent="0.2">
      <c r="AJ732" s="64"/>
      <c r="AK732" s="64"/>
      <c r="AL732" s="64"/>
    </row>
    <row r="733" spans="36:38" x14ac:dyDescent="0.2">
      <c r="AJ733" s="64"/>
      <c r="AK733" s="64"/>
      <c r="AL733" s="64"/>
    </row>
    <row r="734" spans="36:38" x14ac:dyDescent="0.2">
      <c r="AJ734" s="64"/>
      <c r="AK734" s="64"/>
      <c r="AL734" s="64"/>
    </row>
    <row r="735" spans="36:38" x14ac:dyDescent="0.2">
      <c r="AJ735" s="64"/>
      <c r="AK735" s="64"/>
      <c r="AL735" s="64"/>
    </row>
    <row r="736" spans="36:38" x14ac:dyDescent="0.2">
      <c r="AJ736" s="64"/>
      <c r="AK736" s="64"/>
      <c r="AL736" s="64"/>
    </row>
    <row r="737" spans="36:38" x14ac:dyDescent="0.2">
      <c r="AJ737" s="64"/>
      <c r="AK737" s="64"/>
      <c r="AL737" s="64"/>
    </row>
    <row r="738" spans="36:38" x14ac:dyDescent="0.2">
      <c r="AJ738" s="64"/>
      <c r="AK738" s="64"/>
      <c r="AL738" s="64"/>
    </row>
    <row r="739" spans="36:38" x14ac:dyDescent="0.2">
      <c r="AJ739" s="64"/>
      <c r="AK739" s="64"/>
      <c r="AL739" s="64"/>
    </row>
    <row r="740" spans="36:38" x14ac:dyDescent="0.2">
      <c r="AJ740" s="64"/>
      <c r="AK740" s="64"/>
      <c r="AL740" s="64"/>
    </row>
    <row r="741" spans="36:38" x14ac:dyDescent="0.2">
      <c r="AJ741" s="64"/>
      <c r="AK741" s="64"/>
      <c r="AL741" s="64"/>
    </row>
    <row r="742" spans="36:38" x14ac:dyDescent="0.2">
      <c r="AJ742" s="64"/>
      <c r="AK742" s="64"/>
      <c r="AL742" s="64"/>
    </row>
    <row r="743" spans="36:38" x14ac:dyDescent="0.2">
      <c r="AJ743" s="64"/>
      <c r="AK743" s="64"/>
      <c r="AL743" s="64"/>
    </row>
    <row r="744" spans="36:38" x14ac:dyDescent="0.2">
      <c r="AJ744" s="64"/>
      <c r="AK744" s="64"/>
      <c r="AL744" s="64"/>
    </row>
    <row r="745" spans="36:38" x14ac:dyDescent="0.2">
      <c r="AJ745" s="64"/>
      <c r="AK745" s="64"/>
      <c r="AL745" s="64"/>
    </row>
    <row r="746" spans="36:38" x14ac:dyDescent="0.2">
      <c r="AJ746" s="64"/>
      <c r="AK746" s="64"/>
      <c r="AL746" s="64"/>
    </row>
    <row r="747" spans="36:38" x14ac:dyDescent="0.2">
      <c r="AJ747" s="64"/>
      <c r="AK747" s="64"/>
      <c r="AL747" s="64"/>
    </row>
    <row r="748" spans="36:38" x14ac:dyDescent="0.2">
      <c r="AJ748" s="64"/>
      <c r="AK748" s="64"/>
      <c r="AL748" s="64"/>
    </row>
    <row r="749" spans="36:38" x14ac:dyDescent="0.2">
      <c r="AJ749" s="64"/>
      <c r="AK749" s="64"/>
      <c r="AL749" s="64"/>
    </row>
    <row r="750" spans="36:38" x14ac:dyDescent="0.2">
      <c r="AJ750" s="64"/>
      <c r="AK750" s="64"/>
      <c r="AL750" s="64"/>
    </row>
    <row r="751" spans="36:38" x14ac:dyDescent="0.2">
      <c r="AJ751" s="64"/>
      <c r="AK751" s="64"/>
      <c r="AL751" s="64"/>
    </row>
    <row r="752" spans="36:38" x14ac:dyDescent="0.2">
      <c r="AJ752" s="64"/>
      <c r="AK752" s="64"/>
      <c r="AL752" s="64"/>
    </row>
    <row r="753" spans="36:38" x14ac:dyDescent="0.2">
      <c r="AJ753" s="64"/>
      <c r="AK753" s="64"/>
      <c r="AL753" s="64"/>
    </row>
    <row r="754" spans="36:38" x14ac:dyDescent="0.2">
      <c r="AJ754" s="64"/>
      <c r="AK754" s="64"/>
      <c r="AL754" s="64"/>
    </row>
    <row r="755" spans="36:38" x14ac:dyDescent="0.2">
      <c r="AJ755" s="64"/>
      <c r="AK755" s="64"/>
      <c r="AL755" s="64"/>
    </row>
    <row r="756" spans="36:38" x14ac:dyDescent="0.2">
      <c r="AJ756" s="64"/>
      <c r="AK756" s="64"/>
      <c r="AL756" s="64"/>
    </row>
    <row r="757" spans="36:38" x14ac:dyDescent="0.2">
      <c r="AJ757" s="64"/>
      <c r="AK757" s="64"/>
      <c r="AL757" s="64"/>
    </row>
    <row r="758" spans="36:38" x14ac:dyDescent="0.2">
      <c r="AJ758" s="64"/>
      <c r="AK758" s="64"/>
      <c r="AL758" s="64"/>
    </row>
    <row r="759" spans="36:38" x14ac:dyDescent="0.2">
      <c r="AJ759" s="64"/>
      <c r="AK759" s="64"/>
      <c r="AL759" s="64"/>
    </row>
    <row r="760" spans="36:38" x14ac:dyDescent="0.2">
      <c r="AJ760" s="64"/>
      <c r="AK760" s="64"/>
      <c r="AL760" s="64"/>
    </row>
    <row r="761" spans="36:38" x14ac:dyDescent="0.2">
      <c r="AJ761" s="64"/>
      <c r="AK761" s="64"/>
      <c r="AL761" s="64"/>
    </row>
    <row r="762" spans="36:38" x14ac:dyDescent="0.2">
      <c r="AJ762" s="64"/>
      <c r="AK762" s="64"/>
      <c r="AL762" s="64"/>
    </row>
    <row r="763" spans="36:38" x14ac:dyDescent="0.2">
      <c r="AJ763" s="64"/>
      <c r="AK763" s="64"/>
      <c r="AL763" s="64"/>
    </row>
    <row r="764" spans="36:38" x14ac:dyDescent="0.2">
      <c r="AJ764" s="64"/>
      <c r="AK764" s="64"/>
      <c r="AL764" s="64"/>
    </row>
    <row r="765" spans="36:38" x14ac:dyDescent="0.2">
      <c r="AJ765" s="64"/>
      <c r="AK765" s="64"/>
      <c r="AL765" s="64"/>
    </row>
    <row r="766" spans="36:38" x14ac:dyDescent="0.2">
      <c r="AJ766" s="64"/>
      <c r="AK766" s="64"/>
      <c r="AL766" s="64"/>
    </row>
    <row r="767" spans="36:38" x14ac:dyDescent="0.2">
      <c r="AJ767" s="64"/>
      <c r="AK767" s="64"/>
      <c r="AL767" s="64"/>
    </row>
    <row r="768" spans="36:38" x14ac:dyDescent="0.2">
      <c r="AJ768" s="64"/>
      <c r="AK768" s="64"/>
      <c r="AL768" s="64"/>
    </row>
    <row r="769" spans="36:38" x14ac:dyDescent="0.2">
      <c r="AJ769" s="64"/>
      <c r="AK769" s="64"/>
      <c r="AL769" s="64"/>
    </row>
    <row r="770" spans="36:38" x14ac:dyDescent="0.2">
      <c r="AJ770" s="64"/>
      <c r="AK770" s="64"/>
      <c r="AL770" s="64"/>
    </row>
    <row r="771" spans="36:38" x14ac:dyDescent="0.2">
      <c r="AJ771" s="64"/>
      <c r="AK771" s="64"/>
      <c r="AL771" s="64"/>
    </row>
    <row r="772" spans="36:38" x14ac:dyDescent="0.2">
      <c r="AJ772" s="64"/>
      <c r="AK772" s="64"/>
      <c r="AL772" s="64"/>
    </row>
    <row r="773" spans="36:38" x14ac:dyDescent="0.2">
      <c r="AJ773" s="64"/>
      <c r="AK773" s="64"/>
      <c r="AL773" s="64"/>
    </row>
    <row r="774" spans="36:38" x14ac:dyDescent="0.2">
      <c r="AJ774" s="64"/>
      <c r="AK774" s="64"/>
      <c r="AL774" s="64"/>
    </row>
    <row r="775" spans="36:38" x14ac:dyDescent="0.2">
      <c r="AJ775" s="64"/>
      <c r="AK775" s="64"/>
      <c r="AL775" s="64"/>
    </row>
    <row r="776" spans="36:38" x14ac:dyDescent="0.2">
      <c r="AJ776" s="64"/>
      <c r="AK776" s="64"/>
      <c r="AL776" s="64"/>
    </row>
    <row r="777" spans="36:38" x14ac:dyDescent="0.2">
      <c r="AJ777" s="64"/>
      <c r="AK777" s="64"/>
      <c r="AL777" s="64"/>
    </row>
    <row r="778" spans="36:38" x14ac:dyDescent="0.2">
      <c r="AJ778" s="64"/>
      <c r="AK778" s="64"/>
      <c r="AL778" s="64"/>
    </row>
    <row r="779" spans="36:38" x14ac:dyDescent="0.2">
      <c r="AJ779" s="64"/>
      <c r="AK779" s="64"/>
      <c r="AL779" s="64"/>
    </row>
    <row r="780" spans="36:38" x14ac:dyDescent="0.2">
      <c r="AJ780" s="64"/>
      <c r="AK780" s="64"/>
      <c r="AL780" s="64"/>
    </row>
    <row r="781" spans="36:38" x14ac:dyDescent="0.2">
      <c r="AJ781" s="64"/>
      <c r="AK781" s="64"/>
      <c r="AL781" s="64"/>
    </row>
    <row r="782" spans="36:38" x14ac:dyDescent="0.2">
      <c r="AJ782" s="64"/>
      <c r="AK782" s="64"/>
      <c r="AL782" s="64"/>
    </row>
    <row r="783" spans="36:38" x14ac:dyDescent="0.2">
      <c r="AJ783" s="64"/>
      <c r="AK783" s="64"/>
      <c r="AL783" s="64"/>
    </row>
    <row r="784" spans="36:38" x14ac:dyDescent="0.2">
      <c r="AJ784" s="64"/>
      <c r="AK784" s="64"/>
      <c r="AL784" s="64"/>
    </row>
    <row r="785" spans="36:38" x14ac:dyDescent="0.2">
      <c r="AJ785" s="64"/>
      <c r="AK785" s="64"/>
      <c r="AL785" s="64"/>
    </row>
    <row r="786" spans="36:38" x14ac:dyDescent="0.2">
      <c r="AJ786" s="64"/>
      <c r="AK786" s="64"/>
      <c r="AL786" s="64"/>
    </row>
    <row r="787" spans="36:38" x14ac:dyDescent="0.2">
      <c r="AJ787" s="64"/>
      <c r="AK787" s="64"/>
      <c r="AL787" s="64"/>
    </row>
    <row r="788" spans="36:38" x14ac:dyDescent="0.2">
      <c r="AJ788" s="64"/>
      <c r="AK788" s="64"/>
      <c r="AL788" s="64"/>
    </row>
    <row r="789" spans="36:38" x14ac:dyDescent="0.2">
      <c r="AJ789" s="64"/>
      <c r="AK789" s="64"/>
      <c r="AL789" s="64"/>
    </row>
    <row r="790" spans="36:38" x14ac:dyDescent="0.2">
      <c r="AJ790" s="64"/>
      <c r="AK790" s="64"/>
      <c r="AL790" s="64"/>
    </row>
    <row r="791" spans="36:38" x14ac:dyDescent="0.2">
      <c r="AJ791" s="64"/>
      <c r="AK791" s="64"/>
      <c r="AL791" s="64"/>
    </row>
    <row r="792" spans="36:38" x14ac:dyDescent="0.2">
      <c r="AJ792" s="64"/>
      <c r="AK792" s="64"/>
      <c r="AL792" s="64"/>
    </row>
    <row r="793" spans="36:38" x14ac:dyDescent="0.2">
      <c r="AJ793" s="64"/>
      <c r="AK793" s="64"/>
      <c r="AL793" s="64"/>
    </row>
    <row r="794" spans="36:38" x14ac:dyDescent="0.2">
      <c r="AJ794" s="64"/>
      <c r="AK794" s="64"/>
      <c r="AL794" s="64"/>
    </row>
    <row r="795" spans="36:38" x14ac:dyDescent="0.2">
      <c r="AJ795" s="64"/>
      <c r="AK795" s="64"/>
      <c r="AL795" s="64"/>
    </row>
    <row r="796" spans="36:38" x14ac:dyDescent="0.2">
      <c r="AJ796" s="64"/>
      <c r="AK796" s="64"/>
      <c r="AL796" s="64"/>
    </row>
    <row r="797" spans="36:38" x14ac:dyDescent="0.2">
      <c r="AJ797" s="64"/>
      <c r="AK797" s="64"/>
      <c r="AL797" s="64"/>
    </row>
    <row r="798" spans="36:38" x14ac:dyDescent="0.2">
      <c r="AJ798" s="64"/>
      <c r="AK798" s="64"/>
      <c r="AL798" s="64"/>
    </row>
    <row r="799" spans="36:38" x14ac:dyDescent="0.2">
      <c r="AJ799" s="64"/>
      <c r="AK799" s="64"/>
      <c r="AL799" s="64"/>
    </row>
    <row r="800" spans="36:38" x14ac:dyDescent="0.2">
      <c r="AJ800" s="64"/>
      <c r="AK800" s="64"/>
      <c r="AL800" s="64"/>
    </row>
    <row r="801" spans="36:38" x14ac:dyDescent="0.2">
      <c r="AJ801" s="64"/>
      <c r="AK801" s="64"/>
      <c r="AL801" s="64"/>
    </row>
    <row r="802" spans="36:38" x14ac:dyDescent="0.2">
      <c r="AJ802" s="64"/>
      <c r="AK802" s="64"/>
      <c r="AL802" s="64"/>
    </row>
    <row r="803" spans="36:38" x14ac:dyDescent="0.2">
      <c r="AJ803" s="64"/>
      <c r="AK803" s="64"/>
      <c r="AL803" s="64"/>
    </row>
    <row r="804" spans="36:38" x14ac:dyDescent="0.2">
      <c r="AJ804" s="64"/>
      <c r="AK804" s="64"/>
      <c r="AL804" s="64"/>
    </row>
    <row r="805" spans="36:38" x14ac:dyDescent="0.2">
      <c r="AJ805" s="64"/>
      <c r="AK805" s="64"/>
      <c r="AL805" s="64"/>
    </row>
    <row r="806" spans="36:38" x14ac:dyDescent="0.2">
      <c r="AJ806" s="64"/>
      <c r="AK806" s="64"/>
      <c r="AL806" s="64"/>
    </row>
    <row r="807" spans="36:38" x14ac:dyDescent="0.2">
      <c r="AJ807" s="64"/>
      <c r="AK807" s="64"/>
      <c r="AL807" s="64"/>
    </row>
    <row r="808" spans="36:38" x14ac:dyDescent="0.2">
      <c r="AJ808" s="64"/>
      <c r="AK808" s="64"/>
      <c r="AL808" s="64"/>
    </row>
    <row r="809" spans="36:38" x14ac:dyDescent="0.2">
      <c r="AJ809" s="64"/>
      <c r="AK809" s="64"/>
      <c r="AL809" s="64"/>
    </row>
    <row r="810" spans="36:38" x14ac:dyDescent="0.2">
      <c r="AJ810" s="64"/>
      <c r="AK810" s="64"/>
      <c r="AL810" s="64"/>
    </row>
    <row r="811" spans="36:38" x14ac:dyDescent="0.2">
      <c r="AJ811" s="64"/>
      <c r="AK811" s="64"/>
      <c r="AL811" s="64"/>
    </row>
    <row r="812" spans="36:38" x14ac:dyDescent="0.2">
      <c r="AJ812" s="64"/>
      <c r="AK812" s="64"/>
      <c r="AL812" s="64"/>
    </row>
    <row r="813" spans="36:38" x14ac:dyDescent="0.2">
      <c r="AJ813" s="64"/>
      <c r="AK813" s="64"/>
      <c r="AL813" s="64"/>
    </row>
    <row r="814" spans="36:38" x14ac:dyDescent="0.2">
      <c r="AJ814" s="64"/>
      <c r="AK814" s="64"/>
      <c r="AL814" s="64"/>
    </row>
    <row r="815" spans="36:38" x14ac:dyDescent="0.2">
      <c r="AJ815" s="64"/>
      <c r="AK815" s="64"/>
      <c r="AL815" s="64"/>
    </row>
    <row r="816" spans="36:38" x14ac:dyDescent="0.2">
      <c r="AJ816" s="64"/>
      <c r="AK816" s="64"/>
      <c r="AL816" s="64"/>
    </row>
    <row r="817" spans="36:38" x14ac:dyDescent="0.2">
      <c r="AJ817" s="64"/>
      <c r="AK817" s="64"/>
      <c r="AL817" s="64"/>
    </row>
    <row r="818" spans="36:38" x14ac:dyDescent="0.2">
      <c r="AJ818" s="64"/>
      <c r="AK818" s="64"/>
      <c r="AL818" s="64"/>
    </row>
    <row r="819" spans="36:38" x14ac:dyDescent="0.2">
      <c r="AJ819" s="64"/>
      <c r="AK819" s="64"/>
      <c r="AL819" s="64"/>
    </row>
    <row r="820" spans="36:38" x14ac:dyDescent="0.2">
      <c r="AJ820" s="64"/>
      <c r="AK820" s="64"/>
      <c r="AL820" s="64"/>
    </row>
    <row r="821" spans="36:38" x14ac:dyDescent="0.2">
      <c r="AJ821" s="64"/>
      <c r="AK821" s="64"/>
      <c r="AL821" s="64"/>
    </row>
    <row r="822" spans="36:38" x14ac:dyDescent="0.2">
      <c r="AJ822" s="64"/>
      <c r="AK822" s="64"/>
      <c r="AL822" s="64"/>
    </row>
    <row r="823" spans="36:38" x14ac:dyDescent="0.2">
      <c r="AJ823" s="64"/>
      <c r="AK823" s="64"/>
      <c r="AL823" s="64"/>
    </row>
    <row r="824" spans="36:38" x14ac:dyDescent="0.2">
      <c r="AJ824" s="64"/>
      <c r="AK824" s="64"/>
      <c r="AL824" s="64"/>
    </row>
    <row r="825" spans="36:38" x14ac:dyDescent="0.2">
      <c r="AJ825" s="64"/>
      <c r="AK825" s="64"/>
      <c r="AL825" s="64"/>
    </row>
    <row r="826" spans="36:38" x14ac:dyDescent="0.2">
      <c r="AJ826" s="64"/>
      <c r="AK826" s="64"/>
      <c r="AL826" s="64"/>
    </row>
    <row r="827" spans="36:38" x14ac:dyDescent="0.2">
      <c r="AJ827" s="64"/>
      <c r="AK827" s="64"/>
      <c r="AL827" s="64"/>
    </row>
    <row r="828" spans="36:38" x14ac:dyDescent="0.2">
      <c r="AJ828" s="64"/>
      <c r="AK828" s="64"/>
      <c r="AL828" s="64"/>
    </row>
    <row r="829" spans="36:38" x14ac:dyDescent="0.2">
      <c r="AJ829" s="64"/>
      <c r="AK829" s="64"/>
      <c r="AL829" s="64"/>
    </row>
    <row r="830" spans="36:38" x14ac:dyDescent="0.2">
      <c r="AJ830" s="64"/>
      <c r="AK830" s="64"/>
      <c r="AL830" s="64"/>
    </row>
    <row r="831" spans="36:38" x14ac:dyDescent="0.2">
      <c r="AJ831" s="64"/>
      <c r="AK831" s="64"/>
      <c r="AL831" s="64"/>
    </row>
    <row r="832" spans="36:38" x14ac:dyDescent="0.2">
      <c r="AJ832" s="64"/>
      <c r="AK832" s="64"/>
      <c r="AL832" s="64"/>
    </row>
    <row r="833" spans="36:38" x14ac:dyDescent="0.2">
      <c r="AJ833" s="64"/>
      <c r="AK833" s="64"/>
      <c r="AL833" s="64"/>
    </row>
    <row r="834" spans="36:38" x14ac:dyDescent="0.2">
      <c r="AJ834" s="64"/>
      <c r="AK834" s="64"/>
      <c r="AL834" s="64"/>
    </row>
    <row r="835" spans="36:38" x14ac:dyDescent="0.2">
      <c r="AJ835" s="64"/>
      <c r="AK835" s="64"/>
      <c r="AL835" s="64"/>
    </row>
    <row r="836" spans="36:38" x14ac:dyDescent="0.2">
      <c r="AJ836" s="64"/>
      <c r="AK836" s="64"/>
      <c r="AL836" s="64"/>
    </row>
    <row r="837" spans="36:38" x14ac:dyDescent="0.2">
      <c r="AJ837" s="64"/>
      <c r="AK837" s="64"/>
      <c r="AL837" s="64"/>
    </row>
    <row r="838" spans="36:38" x14ac:dyDescent="0.2">
      <c r="AJ838" s="64"/>
      <c r="AK838" s="64"/>
      <c r="AL838" s="64"/>
    </row>
    <row r="839" spans="36:38" x14ac:dyDescent="0.2">
      <c r="AJ839" s="64"/>
      <c r="AK839" s="64"/>
      <c r="AL839" s="64"/>
    </row>
    <row r="840" spans="36:38" x14ac:dyDescent="0.2">
      <c r="AJ840" s="64"/>
      <c r="AK840" s="64"/>
      <c r="AL840" s="64"/>
    </row>
    <row r="841" spans="36:38" x14ac:dyDescent="0.2">
      <c r="AJ841" s="64"/>
      <c r="AK841" s="64"/>
      <c r="AL841" s="64"/>
    </row>
    <row r="842" spans="36:38" x14ac:dyDescent="0.2">
      <c r="AJ842" s="64"/>
      <c r="AK842" s="64"/>
      <c r="AL842" s="64"/>
    </row>
    <row r="843" spans="36:38" x14ac:dyDescent="0.2">
      <c r="AJ843" s="64"/>
      <c r="AK843" s="64"/>
      <c r="AL843" s="64"/>
    </row>
    <row r="844" spans="36:38" x14ac:dyDescent="0.2">
      <c r="AJ844" s="64"/>
      <c r="AK844" s="64"/>
      <c r="AL844" s="64"/>
    </row>
    <row r="845" spans="36:38" x14ac:dyDescent="0.2">
      <c r="AJ845" s="64"/>
      <c r="AK845" s="64"/>
      <c r="AL845" s="64"/>
    </row>
    <row r="846" spans="36:38" x14ac:dyDescent="0.2">
      <c r="AJ846" s="64"/>
      <c r="AK846" s="64"/>
      <c r="AL846" s="64"/>
    </row>
    <row r="847" spans="36:38" x14ac:dyDescent="0.2">
      <c r="AJ847" s="64"/>
      <c r="AK847" s="64"/>
      <c r="AL847" s="64"/>
    </row>
    <row r="848" spans="36:38" x14ac:dyDescent="0.2">
      <c r="AJ848" s="64"/>
      <c r="AK848" s="64"/>
      <c r="AL848" s="64"/>
    </row>
    <row r="849" spans="36:38" x14ac:dyDescent="0.2">
      <c r="AJ849" s="64"/>
      <c r="AK849" s="64"/>
      <c r="AL849" s="64"/>
    </row>
    <row r="850" spans="36:38" x14ac:dyDescent="0.2">
      <c r="AJ850" s="64"/>
      <c r="AK850" s="64"/>
      <c r="AL850" s="64"/>
    </row>
    <row r="851" spans="36:38" x14ac:dyDescent="0.2">
      <c r="AJ851" s="64"/>
      <c r="AK851" s="64"/>
      <c r="AL851" s="64"/>
    </row>
    <row r="852" spans="36:38" x14ac:dyDescent="0.2">
      <c r="AJ852" s="64"/>
      <c r="AK852" s="64"/>
      <c r="AL852" s="64"/>
    </row>
    <row r="853" spans="36:38" x14ac:dyDescent="0.2">
      <c r="AJ853" s="64"/>
      <c r="AK853" s="64"/>
      <c r="AL853" s="64"/>
    </row>
    <row r="854" spans="36:38" x14ac:dyDescent="0.2">
      <c r="AJ854" s="64"/>
      <c r="AK854" s="64"/>
      <c r="AL854" s="64"/>
    </row>
    <row r="855" spans="36:38" x14ac:dyDescent="0.2">
      <c r="AJ855" s="64"/>
      <c r="AK855" s="64"/>
      <c r="AL855" s="64"/>
    </row>
    <row r="856" spans="36:38" x14ac:dyDescent="0.2">
      <c r="AJ856" s="64"/>
      <c r="AK856" s="64"/>
      <c r="AL856" s="64"/>
    </row>
    <row r="857" spans="36:38" x14ac:dyDescent="0.2">
      <c r="AJ857" s="64"/>
      <c r="AK857" s="64"/>
      <c r="AL857" s="64"/>
    </row>
    <row r="858" spans="36:38" x14ac:dyDescent="0.2">
      <c r="AJ858" s="64"/>
      <c r="AK858" s="64"/>
      <c r="AL858" s="64"/>
    </row>
    <row r="859" spans="36:38" x14ac:dyDescent="0.2">
      <c r="AJ859" s="64"/>
      <c r="AK859" s="64"/>
      <c r="AL859" s="64"/>
    </row>
    <row r="860" spans="36:38" x14ac:dyDescent="0.2">
      <c r="AJ860" s="64"/>
      <c r="AK860" s="64"/>
      <c r="AL860" s="64"/>
    </row>
    <row r="861" spans="36:38" x14ac:dyDescent="0.2">
      <c r="AJ861" s="64"/>
      <c r="AK861" s="64"/>
      <c r="AL861" s="64"/>
    </row>
    <row r="862" spans="36:38" x14ac:dyDescent="0.2">
      <c r="AJ862" s="64"/>
      <c r="AK862" s="64"/>
      <c r="AL862" s="64"/>
    </row>
    <row r="863" spans="36:38" x14ac:dyDescent="0.2">
      <c r="AJ863" s="64"/>
      <c r="AK863" s="64"/>
      <c r="AL863" s="64"/>
    </row>
    <row r="864" spans="36:38" x14ac:dyDescent="0.2">
      <c r="AJ864" s="64"/>
      <c r="AK864" s="64"/>
      <c r="AL864" s="64"/>
    </row>
    <row r="865" spans="36:38" x14ac:dyDescent="0.2">
      <c r="AJ865" s="64"/>
      <c r="AK865" s="64"/>
      <c r="AL865" s="64"/>
    </row>
    <row r="866" spans="36:38" x14ac:dyDescent="0.2">
      <c r="AJ866" s="64"/>
      <c r="AK866" s="64"/>
      <c r="AL866" s="64"/>
    </row>
    <row r="867" spans="36:38" x14ac:dyDescent="0.2">
      <c r="AJ867" s="64"/>
      <c r="AK867" s="64"/>
      <c r="AL867" s="64"/>
    </row>
    <row r="868" spans="36:38" x14ac:dyDescent="0.2">
      <c r="AJ868" s="64"/>
      <c r="AK868" s="64"/>
      <c r="AL868" s="64"/>
    </row>
    <row r="869" spans="36:38" x14ac:dyDescent="0.2">
      <c r="AJ869" s="64"/>
      <c r="AK869" s="64"/>
      <c r="AL869" s="64"/>
    </row>
    <row r="870" spans="36:38" x14ac:dyDescent="0.2">
      <c r="AJ870" s="64"/>
      <c r="AK870" s="64"/>
      <c r="AL870" s="64"/>
    </row>
    <row r="871" spans="36:38" x14ac:dyDescent="0.2">
      <c r="AJ871" s="64"/>
      <c r="AK871" s="64"/>
      <c r="AL871" s="64"/>
    </row>
    <row r="872" spans="36:38" x14ac:dyDescent="0.2">
      <c r="AJ872" s="64"/>
      <c r="AK872" s="64"/>
      <c r="AL872" s="64"/>
    </row>
    <row r="873" spans="36:38" x14ac:dyDescent="0.2">
      <c r="AJ873" s="64"/>
      <c r="AK873" s="64"/>
      <c r="AL873" s="64"/>
    </row>
    <row r="874" spans="36:38" x14ac:dyDescent="0.2">
      <c r="AJ874" s="64"/>
      <c r="AK874" s="64"/>
      <c r="AL874" s="64"/>
    </row>
    <row r="875" spans="36:38" x14ac:dyDescent="0.2">
      <c r="AJ875" s="64"/>
      <c r="AK875" s="64"/>
      <c r="AL875" s="64"/>
    </row>
    <row r="876" spans="36:38" x14ac:dyDescent="0.2">
      <c r="AJ876" s="64"/>
      <c r="AK876" s="64"/>
      <c r="AL876" s="64"/>
    </row>
    <row r="877" spans="36:38" x14ac:dyDescent="0.2">
      <c r="AJ877" s="64"/>
      <c r="AK877" s="64"/>
      <c r="AL877" s="64"/>
    </row>
    <row r="878" spans="36:38" x14ac:dyDescent="0.2">
      <c r="AJ878" s="64"/>
      <c r="AK878" s="64"/>
      <c r="AL878" s="64"/>
    </row>
    <row r="879" spans="36:38" x14ac:dyDescent="0.2">
      <c r="AJ879" s="64"/>
      <c r="AK879" s="64"/>
      <c r="AL879" s="64"/>
    </row>
    <row r="880" spans="36:38" x14ac:dyDescent="0.2">
      <c r="AJ880" s="64"/>
      <c r="AK880" s="64"/>
      <c r="AL880" s="64"/>
    </row>
    <row r="881" spans="36:38" x14ac:dyDescent="0.2">
      <c r="AJ881" s="64"/>
      <c r="AK881" s="64"/>
      <c r="AL881" s="64"/>
    </row>
    <row r="882" spans="36:38" x14ac:dyDescent="0.2">
      <c r="AJ882" s="64"/>
      <c r="AK882" s="64"/>
      <c r="AL882" s="64"/>
    </row>
    <row r="883" spans="36:38" x14ac:dyDescent="0.2">
      <c r="AJ883" s="64"/>
      <c r="AK883" s="64"/>
      <c r="AL883" s="64"/>
    </row>
    <row r="884" spans="36:38" x14ac:dyDescent="0.2">
      <c r="AJ884" s="64"/>
      <c r="AK884" s="64"/>
      <c r="AL884" s="64"/>
    </row>
    <row r="885" spans="36:38" x14ac:dyDescent="0.2">
      <c r="AJ885" s="64"/>
      <c r="AK885" s="64"/>
      <c r="AL885" s="64"/>
    </row>
    <row r="886" spans="36:38" x14ac:dyDescent="0.2">
      <c r="AJ886" s="64"/>
      <c r="AK886" s="64"/>
      <c r="AL886" s="64"/>
    </row>
    <row r="887" spans="36:38" x14ac:dyDescent="0.2">
      <c r="AJ887" s="64"/>
      <c r="AK887" s="64"/>
      <c r="AL887" s="64"/>
    </row>
    <row r="888" spans="36:38" x14ac:dyDescent="0.2">
      <c r="AJ888" s="64"/>
      <c r="AK888" s="64"/>
      <c r="AL888" s="64"/>
    </row>
    <row r="889" spans="36:38" x14ac:dyDescent="0.2">
      <c r="AJ889" s="64"/>
      <c r="AK889" s="64"/>
      <c r="AL889" s="64"/>
    </row>
    <row r="890" spans="36:38" x14ac:dyDescent="0.2">
      <c r="AJ890" s="64"/>
      <c r="AK890" s="64"/>
      <c r="AL890" s="64"/>
    </row>
    <row r="891" spans="36:38" x14ac:dyDescent="0.2">
      <c r="AJ891" s="64"/>
      <c r="AK891" s="64"/>
      <c r="AL891" s="64"/>
    </row>
    <row r="892" spans="36:38" x14ac:dyDescent="0.2">
      <c r="AJ892" s="64"/>
      <c r="AK892" s="64"/>
      <c r="AL892" s="64"/>
    </row>
    <row r="893" spans="36:38" x14ac:dyDescent="0.2">
      <c r="AJ893" s="64"/>
      <c r="AK893" s="64"/>
      <c r="AL893" s="64"/>
    </row>
    <row r="894" spans="36:38" x14ac:dyDescent="0.2">
      <c r="AJ894" s="64"/>
      <c r="AK894" s="64"/>
      <c r="AL894" s="64"/>
    </row>
    <row r="895" spans="36:38" x14ac:dyDescent="0.2">
      <c r="AJ895" s="64"/>
      <c r="AK895" s="64"/>
      <c r="AL895" s="64"/>
    </row>
    <row r="896" spans="36:38" x14ac:dyDescent="0.2">
      <c r="AJ896" s="64"/>
      <c r="AK896" s="64"/>
      <c r="AL896" s="64"/>
    </row>
    <row r="897" spans="36:38" x14ac:dyDescent="0.2">
      <c r="AJ897" s="64"/>
      <c r="AK897" s="64"/>
      <c r="AL897" s="64"/>
    </row>
    <row r="898" spans="36:38" x14ac:dyDescent="0.2">
      <c r="AJ898" s="64"/>
      <c r="AK898" s="64"/>
      <c r="AL898" s="64"/>
    </row>
    <row r="899" spans="36:38" x14ac:dyDescent="0.2">
      <c r="AJ899" s="64"/>
      <c r="AK899" s="64"/>
      <c r="AL899" s="64"/>
    </row>
    <row r="900" spans="36:38" x14ac:dyDescent="0.2">
      <c r="AJ900" s="64"/>
      <c r="AK900" s="64"/>
      <c r="AL900" s="64"/>
    </row>
    <row r="901" spans="36:38" x14ac:dyDescent="0.2">
      <c r="AJ901" s="64"/>
      <c r="AK901" s="64"/>
      <c r="AL901" s="64"/>
    </row>
    <row r="902" spans="36:38" x14ac:dyDescent="0.2">
      <c r="AJ902" s="64"/>
      <c r="AK902" s="64"/>
      <c r="AL902" s="64"/>
    </row>
    <row r="903" spans="36:38" x14ac:dyDescent="0.2">
      <c r="AJ903" s="64"/>
      <c r="AK903" s="64"/>
      <c r="AL903" s="64"/>
    </row>
    <row r="904" spans="36:38" x14ac:dyDescent="0.2">
      <c r="AJ904" s="64"/>
      <c r="AK904" s="64"/>
      <c r="AL904" s="64"/>
    </row>
    <row r="905" spans="36:38" x14ac:dyDescent="0.2">
      <c r="AJ905" s="64"/>
      <c r="AK905" s="64"/>
      <c r="AL905" s="64"/>
    </row>
    <row r="906" spans="36:38" x14ac:dyDescent="0.2">
      <c r="AJ906" s="64"/>
      <c r="AK906" s="64"/>
      <c r="AL906" s="64"/>
    </row>
    <row r="907" spans="36:38" x14ac:dyDescent="0.2">
      <c r="AJ907" s="64"/>
      <c r="AK907" s="64"/>
      <c r="AL907" s="64"/>
    </row>
    <row r="908" spans="36:38" x14ac:dyDescent="0.2">
      <c r="AJ908" s="64"/>
      <c r="AK908" s="64"/>
      <c r="AL908" s="64"/>
    </row>
    <row r="909" spans="36:38" x14ac:dyDescent="0.2">
      <c r="AJ909" s="64"/>
      <c r="AK909" s="64"/>
      <c r="AL909" s="64"/>
    </row>
    <row r="910" spans="36:38" x14ac:dyDescent="0.2">
      <c r="AJ910" s="64"/>
      <c r="AK910" s="64"/>
      <c r="AL910" s="64"/>
    </row>
    <row r="911" spans="36:38" x14ac:dyDescent="0.2">
      <c r="AJ911" s="64"/>
      <c r="AK911" s="64"/>
      <c r="AL911" s="64"/>
    </row>
    <row r="912" spans="36:38" x14ac:dyDescent="0.2">
      <c r="AJ912" s="64"/>
      <c r="AK912" s="64"/>
      <c r="AL912" s="64"/>
    </row>
    <row r="913" spans="36:38" x14ac:dyDescent="0.2">
      <c r="AJ913" s="64"/>
      <c r="AK913" s="64"/>
      <c r="AL913" s="64"/>
    </row>
    <row r="914" spans="36:38" x14ac:dyDescent="0.2">
      <c r="AJ914" s="64"/>
      <c r="AK914" s="64"/>
      <c r="AL914" s="64"/>
    </row>
    <row r="915" spans="36:38" x14ac:dyDescent="0.2">
      <c r="AJ915" s="64"/>
      <c r="AK915" s="64"/>
      <c r="AL915" s="64"/>
    </row>
    <row r="916" spans="36:38" x14ac:dyDescent="0.2">
      <c r="AJ916" s="64"/>
      <c r="AK916" s="64"/>
      <c r="AL916" s="64"/>
    </row>
    <row r="917" spans="36:38" x14ac:dyDescent="0.2">
      <c r="AJ917" s="64"/>
      <c r="AK917" s="64"/>
      <c r="AL917" s="64"/>
    </row>
    <row r="918" spans="36:38" x14ac:dyDescent="0.2">
      <c r="AJ918" s="64"/>
      <c r="AK918" s="64"/>
      <c r="AL918" s="64"/>
    </row>
    <row r="919" spans="36:38" x14ac:dyDescent="0.2">
      <c r="AJ919" s="64"/>
      <c r="AK919" s="64"/>
      <c r="AL919" s="64"/>
    </row>
    <row r="920" spans="36:38" x14ac:dyDescent="0.2">
      <c r="AJ920" s="64"/>
      <c r="AK920" s="64"/>
      <c r="AL920" s="64"/>
    </row>
    <row r="921" spans="36:38" x14ac:dyDescent="0.2">
      <c r="AJ921" s="64"/>
      <c r="AK921" s="64"/>
      <c r="AL921" s="64"/>
    </row>
    <row r="922" spans="36:38" x14ac:dyDescent="0.2">
      <c r="AJ922" s="64"/>
      <c r="AK922" s="64"/>
      <c r="AL922" s="64"/>
    </row>
    <row r="923" spans="36:38" x14ac:dyDescent="0.2">
      <c r="AJ923" s="64"/>
      <c r="AK923" s="64"/>
      <c r="AL923" s="64"/>
    </row>
    <row r="924" spans="36:38" x14ac:dyDescent="0.2">
      <c r="AJ924" s="64"/>
      <c r="AK924" s="64"/>
      <c r="AL924" s="64"/>
    </row>
    <row r="925" spans="36:38" x14ac:dyDescent="0.2">
      <c r="AJ925" s="64"/>
      <c r="AK925" s="64"/>
      <c r="AL925" s="64"/>
    </row>
    <row r="926" spans="36:38" x14ac:dyDescent="0.2">
      <c r="AJ926" s="64"/>
      <c r="AK926" s="64"/>
      <c r="AL926" s="64"/>
    </row>
    <row r="927" spans="36:38" x14ac:dyDescent="0.2">
      <c r="AJ927" s="64"/>
      <c r="AK927" s="64"/>
      <c r="AL927" s="64"/>
    </row>
    <row r="928" spans="36:38" x14ac:dyDescent="0.2">
      <c r="AJ928" s="64"/>
      <c r="AK928" s="64"/>
      <c r="AL928" s="64"/>
    </row>
    <row r="929" spans="36:38" x14ac:dyDescent="0.2">
      <c r="AJ929" s="64"/>
      <c r="AK929" s="64"/>
      <c r="AL929" s="64"/>
    </row>
    <row r="930" spans="36:38" x14ac:dyDescent="0.2">
      <c r="AJ930" s="64"/>
      <c r="AK930" s="64"/>
      <c r="AL930" s="64"/>
    </row>
    <row r="931" spans="36:38" x14ac:dyDescent="0.2">
      <c r="AJ931" s="64"/>
      <c r="AK931" s="64"/>
      <c r="AL931" s="64"/>
    </row>
    <row r="932" spans="36:38" x14ac:dyDescent="0.2">
      <c r="AJ932" s="64"/>
      <c r="AK932" s="64"/>
      <c r="AL932" s="64"/>
    </row>
    <row r="933" spans="36:38" x14ac:dyDescent="0.2">
      <c r="AJ933" s="64"/>
      <c r="AK933" s="64"/>
      <c r="AL933" s="64"/>
    </row>
    <row r="934" spans="36:38" x14ac:dyDescent="0.2">
      <c r="AJ934" s="64"/>
      <c r="AK934" s="64"/>
      <c r="AL934" s="64"/>
    </row>
    <row r="935" spans="36:38" x14ac:dyDescent="0.2">
      <c r="AJ935" s="64"/>
      <c r="AK935" s="64"/>
      <c r="AL935" s="64"/>
    </row>
    <row r="936" spans="36:38" x14ac:dyDescent="0.2">
      <c r="AJ936" s="64"/>
      <c r="AK936" s="64"/>
      <c r="AL936" s="64"/>
    </row>
    <row r="937" spans="36:38" x14ac:dyDescent="0.2">
      <c r="AJ937" s="64"/>
      <c r="AK937" s="64"/>
      <c r="AL937" s="64"/>
    </row>
    <row r="938" spans="36:38" x14ac:dyDescent="0.2">
      <c r="AJ938" s="64"/>
      <c r="AK938" s="64"/>
      <c r="AL938" s="64"/>
    </row>
    <row r="939" spans="36:38" x14ac:dyDescent="0.2">
      <c r="AJ939" s="64"/>
      <c r="AK939" s="64"/>
      <c r="AL939" s="64"/>
    </row>
    <row r="940" spans="36:38" x14ac:dyDescent="0.2">
      <c r="AJ940" s="64"/>
      <c r="AK940" s="64"/>
      <c r="AL940" s="64"/>
    </row>
    <row r="941" spans="36:38" x14ac:dyDescent="0.2">
      <c r="AJ941" s="64"/>
      <c r="AK941" s="64"/>
      <c r="AL941" s="64"/>
    </row>
    <row r="942" spans="36:38" x14ac:dyDescent="0.2">
      <c r="AJ942" s="64"/>
      <c r="AK942" s="64"/>
      <c r="AL942" s="64"/>
    </row>
    <row r="943" spans="36:38" x14ac:dyDescent="0.2">
      <c r="AJ943" s="64"/>
      <c r="AK943" s="64"/>
      <c r="AL943" s="64"/>
    </row>
    <row r="944" spans="36:38" x14ac:dyDescent="0.2">
      <c r="AJ944" s="64"/>
      <c r="AK944" s="64"/>
      <c r="AL944" s="64"/>
    </row>
    <row r="945" spans="36:38" x14ac:dyDescent="0.2">
      <c r="AJ945" s="64"/>
      <c r="AK945" s="64"/>
      <c r="AL945" s="64"/>
    </row>
    <row r="946" spans="36:38" x14ac:dyDescent="0.2">
      <c r="AJ946" s="64"/>
      <c r="AK946" s="64"/>
      <c r="AL946" s="64"/>
    </row>
    <row r="947" spans="36:38" x14ac:dyDescent="0.2">
      <c r="AJ947" s="64"/>
      <c r="AK947" s="64"/>
      <c r="AL947" s="64"/>
    </row>
    <row r="948" spans="36:38" x14ac:dyDescent="0.2">
      <c r="AJ948" s="64"/>
      <c r="AK948" s="64"/>
      <c r="AL948" s="64"/>
    </row>
    <row r="949" spans="36:38" x14ac:dyDescent="0.2">
      <c r="AJ949" s="64"/>
      <c r="AK949" s="64"/>
      <c r="AL949" s="64"/>
    </row>
    <row r="950" spans="36:38" x14ac:dyDescent="0.2">
      <c r="AJ950" s="64"/>
      <c r="AK950" s="64"/>
      <c r="AL950" s="64"/>
    </row>
    <row r="951" spans="36:38" x14ac:dyDescent="0.2">
      <c r="AJ951" s="64"/>
      <c r="AK951" s="64"/>
      <c r="AL951" s="64"/>
    </row>
    <row r="952" spans="36:38" x14ac:dyDescent="0.2">
      <c r="AJ952" s="64"/>
      <c r="AK952" s="64"/>
      <c r="AL952" s="64"/>
    </row>
    <row r="953" spans="36:38" x14ac:dyDescent="0.2">
      <c r="AJ953" s="64"/>
      <c r="AK953" s="64"/>
      <c r="AL953" s="64"/>
    </row>
    <row r="954" spans="36:38" x14ac:dyDescent="0.2">
      <c r="AJ954" s="64"/>
      <c r="AK954" s="64"/>
      <c r="AL954" s="64"/>
    </row>
    <row r="955" spans="36:38" x14ac:dyDescent="0.2">
      <c r="AJ955" s="64"/>
      <c r="AK955" s="64"/>
      <c r="AL955" s="64"/>
    </row>
    <row r="956" spans="36:38" x14ac:dyDescent="0.2">
      <c r="AJ956" s="64"/>
      <c r="AK956" s="64"/>
      <c r="AL956" s="64"/>
    </row>
    <row r="957" spans="36:38" x14ac:dyDescent="0.2">
      <c r="AJ957" s="64"/>
      <c r="AK957" s="64"/>
      <c r="AL957" s="64"/>
    </row>
    <row r="958" spans="36:38" x14ac:dyDescent="0.2">
      <c r="AJ958" s="64"/>
      <c r="AK958" s="64"/>
      <c r="AL958" s="64"/>
    </row>
    <row r="959" spans="36:38" x14ac:dyDescent="0.2">
      <c r="AJ959" s="64"/>
      <c r="AK959" s="64"/>
      <c r="AL959" s="64"/>
    </row>
    <row r="960" spans="36:38" x14ac:dyDescent="0.2">
      <c r="AJ960" s="64"/>
      <c r="AK960" s="64"/>
      <c r="AL960" s="64"/>
    </row>
    <row r="961" spans="36:38" x14ac:dyDescent="0.2">
      <c r="AJ961" s="64"/>
      <c r="AK961" s="64"/>
      <c r="AL961" s="64"/>
    </row>
    <row r="962" spans="36:38" x14ac:dyDescent="0.2">
      <c r="AJ962" s="64"/>
      <c r="AK962" s="64"/>
      <c r="AL962" s="64"/>
    </row>
    <row r="963" spans="36:38" x14ac:dyDescent="0.2">
      <c r="AJ963" s="64"/>
      <c r="AK963" s="64"/>
      <c r="AL963" s="64"/>
    </row>
    <row r="964" spans="36:38" x14ac:dyDescent="0.2">
      <c r="AJ964" s="64"/>
      <c r="AK964" s="64"/>
      <c r="AL964" s="64"/>
    </row>
    <row r="965" spans="36:38" x14ac:dyDescent="0.2">
      <c r="AJ965" s="64"/>
      <c r="AK965" s="64"/>
      <c r="AL965" s="64"/>
    </row>
    <row r="966" spans="36:38" x14ac:dyDescent="0.2">
      <c r="AJ966" s="64"/>
      <c r="AK966" s="64"/>
      <c r="AL966" s="64"/>
    </row>
    <row r="967" spans="36:38" x14ac:dyDescent="0.2">
      <c r="AJ967" s="64"/>
      <c r="AK967" s="64"/>
      <c r="AL967" s="64"/>
    </row>
    <row r="968" spans="36:38" x14ac:dyDescent="0.2">
      <c r="AJ968" s="64"/>
      <c r="AK968" s="64"/>
      <c r="AL968" s="64"/>
    </row>
    <row r="969" spans="36:38" x14ac:dyDescent="0.2">
      <c r="AJ969" s="64"/>
      <c r="AK969" s="64"/>
      <c r="AL969" s="64"/>
    </row>
    <row r="970" spans="36:38" x14ac:dyDescent="0.2">
      <c r="AJ970" s="64"/>
      <c r="AK970" s="64"/>
      <c r="AL970" s="64"/>
    </row>
    <row r="971" spans="36:38" x14ac:dyDescent="0.2">
      <c r="AJ971" s="64"/>
      <c r="AK971" s="64"/>
      <c r="AL971" s="64"/>
    </row>
    <row r="972" spans="36:38" x14ac:dyDescent="0.2">
      <c r="AJ972" s="64"/>
      <c r="AK972" s="64"/>
      <c r="AL972" s="64"/>
    </row>
    <row r="973" spans="36:38" x14ac:dyDescent="0.2">
      <c r="AJ973" s="64"/>
      <c r="AK973" s="64"/>
      <c r="AL973" s="64"/>
    </row>
    <row r="974" spans="36:38" x14ac:dyDescent="0.2">
      <c r="AJ974" s="64"/>
      <c r="AK974" s="64"/>
      <c r="AL974" s="64"/>
    </row>
    <row r="975" spans="36:38" x14ac:dyDescent="0.2">
      <c r="AJ975" s="64"/>
      <c r="AK975" s="64"/>
      <c r="AL975" s="64"/>
    </row>
    <row r="976" spans="36:38" x14ac:dyDescent="0.2">
      <c r="AJ976" s="64"/>
      <c r="AK976" s="64"/>
      <c r="AL976" s="64"/>
    </row>
    <row r="977" spans="36:38" x14ac:dyDescent="0.2">
      <c r="AJ977" s="64"/>
      <c r="AK977" s="64"/>
      <c r="AL977" s="64"/>
    </row>
    <row r="978" spans="36:38" x14ac:dyDescent="0.2">
      <c r="AJ978" s="64"/>
      <c r="AK978" s="64"/>
      <c r="AL978" s="64"/>
    </row>
    <row r="979" spans="36:38" x14ac:dyDescent="0.2">
      <c r="AJ979" s="64"/>
      <c r="AK979" s="64"/>
      <c r="AL979" s="64"/>
    </row>
    <row r="980" spans="36:38" x14ac:dyDescent="0.2">
      <c r="AJ980" s="64"/>
      <c r="AK980" s="64"/>
      <c r="AL980" s="64"/>
    </row>
    <row r="981" spans="36:38" x14ac:dyDescent="0.2">
      <c r="AJ981" s="64"/>
      <c r="AK981" s="64"/>
      <c r="AL981" s="64"/>
    </row>
    <row r="982" spans="36:38" x14ac:dyDescent="0.2">
      <c r="AJ982" s="64"/>
      <c r="AK982" s="64"/>
      <c r="AL982" s="64"/>
    </row>
    <row r="983" spans="36:38" x14ac:dyDescent="0.2">
      <c r="AJ983" s="64"/>
      <c r="AK983" s="64"/>
      <c r="AL983" s="64"/>
    </row>
    <row r="984" spans="36:38" x14ac:dyDescent="0.2">
      <c r="AJ984" s="64"/>
      <c r="AK984" s="64"/>
      <c r="AL984" s="64"/>
    </row>
    <row r="985" spans="36:38" x14ac:dyDescent="0.2">
      <c r="AJ985" s="64"/>
      <c r="AK985" s="64"/>
      <c r="AL985" s="64"/>
    </row>
    <row r="986" spans="36:38" x14ac:dyDescent="0.2">
      <c r="AJ986" s="64"/>
      <c r="AK986" s="64"/>
      <c r="AL986" s="64"/>
    </row>
    <row r="987" spans="36:38" x14ac:dyDescent="0.2">
      <c r="AJ987" s="64"/>
      <c r="AK987" s="64"/>
      <c r="AL987" s="64"/>
    </row>
    <row r="988" spans="36:38" x14ac:dyDescent="0.2">
      <c r="AJ988" s="64"/>
      <c r="AK988" s="64"/>
      <c r="AL988" s="64"/>
    </row>
    <row r="989" spans="36:38" x14ac:dyDescent="0.2">
      <c r="AJ989" s="64"/>
      <c r="AK989" s="64"/>
      <c r="AL989" s="64"/>
    </row>
    <row r="990" spans="36:38" x14ac:dyDescent="0.2">
      <c r="AJ990" s="64"/>
      <c r="AK990" s="64"/>
      <c r="AL990" s="64"/>
    </row>
    <row r="991" spans="36:38" x14ac:dyDescent="0.2">
      <c r="AJ991" s="64"/>
      <c r="AK991" s="64"/>
      <c r="AL991" s="64"/>
    </row>
    <row r="992" spans="36:38" x14ac:dyDescent="0.2">
      <c r="AJ992" s="64"/>
      <c r="AK992" s="64"/>
      <c r="AL992" s="64"/>
    </row>
    <row r="993" spans="36:38" x14ac:dyDescent="0.2">
      <c r="AJ993" s="64"/>
      <c r="AK993" s="64"/>
      <c r="AL993" s="64"/>
    </row>
    <row r="994" spans="36:38" x14ac:dyDescent="0.2">
      <c r="AJ994" s="64"/>
      <c r="AK994" s="64"/>
      <c r="AL994" s="64"/>
    </row>
    <row r="995" spans="36:38" x14ac:dyDescent="0.2">
      <c r="AJ995" s="64"/>
      <c r="AK995" s="64"/>
      <c r="AL995" s="64"/>
    </row>
    <row r="996" spans="36:38" x14ac:dyDescent="0.2">
      <c r="AJ996" s="64"/>
      <c r="AK996" s="64"/>
      <c r="AL996" s="64"/>
    </row>
    <row r="997" spans="36:38" x14ac:dyDescent="0.2">
      <c r="AJ997" s="64"/>
      <c r="AK997" s="64"/>
      <c r="AL997" s="64"/>
    </row>
    <row r="998" spans="36:38" x14ac:dyDescent="0.2">
      <c r="AJ998" s="64"/>
      <c r="AK998" s="64"/>
      <c r="AL998" s="64"/>
    </row>
    <row r="999" spans="36:38" x14ac:dyDescent="0.2">
      <c r="AJ999" s="64"/>
      <c r="AK999" s="64"/>
      <c r="AL999" s="64"/>
    </row>
    <row r="1000" spans="36:38" x14ac:dyDescent="0.2">
      <c r="AJ1000" s="64"/>
      <c r="AK1000" s="64"/>
      <c r="AL1000" s="64"/>
    </row>
    <row r="1001" spans="36:38" x14ac:dyDescent="0.2">
      <c r="AJ1001" s="64"/>
      <c r="AK1001" s="64"/>
      <c r="AL1001" s="64"/>
    </row>
    <row r="1002" spans="36:38" x14ac:dyDescent="0.2">
      <c r="AJ1002" s="64"/>
      <c r="AK1002" s="64"/>
      <c r="AL1002" s="64"/>
    </row>
    <row r="1003" spans="36:38" x14ac:dyDescent="0.2">
      <c r="AJ1003" s="64"/>
      <c r="AK1003" s="64"/>
      <c r="AL1003" s="64"/>
    </row>
    <row r="1004" spans="36:38" x14ac:dyDescent="0.2">
      <c r="AJ1004" s="64"/>
      <c r="AK1004" s="64"/>
      <c r="AL1004" s="64"/>
    </row>
    <row r="1005" spans="36:38" x14ac:dyDescent="0.2">
      <c r="AJ1005" s="64"/>
      <c r="AK1005" s="64"/>
      <c r="AL1005" s="64"/>
    </row>
    <row r="1006" spans="36:38" x14ac:dyDescent="0.2">
      <c r="AJ1006" s="64"/>
      <c r="AK1006" s="64"/>
      <c r="AL1006" s="64"/>
    </row>
    <row r="1007" spans="36:38" x14ac:dyDescent="0.2">
      <c r="AJ1007" s="64"/>
      <c r="AK1007" s="64"/>
      <c r="AL1007" s="64"/>
    </row>
    <row r="1008" spans="36:38" x14ac:dyDescent="0.2">
      <c r="AJ1008" s="64"/>
      <c r="AK1008" s="64"/>
      <c r="AL1008" s="64"/>
    </row>
    <row r="1009" spans="36:38" x14ac:dyDescent="0.2">
      <c r="AJ1009" s="64"/>
      <c r="AK1009" s="64"/>
      <c r="AL1009" s="64"/>
    </row>
    <row r="1010" spans="36:38" x14ac:dyDescent="0.2">
      <c r="AJ1010" s="64"/>
      <c r="AK1010" s="64"/>
      <c r="AL1010" s="64"/>
    </row>
    <row r="1011" spans="36:38" x14ac:dyDescent="0.2">
      <c r="AJ1011" s="64"/>
      <c r="AK1011" s="64"/>
      <c r="AL1011" s="64"/>
    </row>
    <row r="1012" spans="36:38" x14ac:dyDescent="0.2">
      <c r="AJ1012" s="64"/>
      <c r="AK1012" s="64"/>
      <c r="AL1012" s="64"/>
    </row>
    <row r="1013" spans="36:38" x14ac:dyDescent="0.2">
      <c r="AJ1013" s="64"/>
      <c r="AK1013" s="64"/>
      <c r="AL1013" s="64"/>
    </row>
    <row r="1014" spans="36:38" x14ac:dyDescent="0.2">
      <c r="AJ1014" s="64"/>
      <c r="AK1014" s="64"/>
      <c r="AL1014" s="64"/>
    </row>
    <row r="1015" spans="36:38" x14ac:dyDescent="0.2">
      <c r="AJ1015" s="64"/>
      <c r="AK1015" s="64"/>
      <c r="AL1015" s="64"/>
    </row>
    <row r="1016" spans="36:38" x14ac:dyDescent="0.2">
      <c r="AJ1016" s="64"/>
      <c r="AK1016" s="64"/>
      <c r="AL1016" s="64"/>
    </row>
    <row r="1017" spans="36:38" x14ac:dyDescent="0.2">
      <c r="AJ1017" s="64"/>
      <c r="AK1017" s="64"/>
      <c r="AL1017" s="64"/>
    </row>
    <row r="1018" spans="36:38" x14ac:dyDescent="0.2">
      <c r="AJ1018" s="64"/>
      <c r="AK1018" s="64"/>
      <c r="AL1018" s="64"/>
    </row>
    <row r="1019" spans="36:38" x14ac:dyDescent="0.2">
      <c r="AJ1019" s="64"/>
      <c r="AK1019" s="64"/>
      <c r="AL1019" s="64"/>
    </row>
    <row r="1020" spans="36:38" x14ac:dyDescent="0.2">
      <c r="AJ1020" s="64"/>
      <c r="AK1020" s="64"/>
      <c r="AL1020" s="64"/>
    </row>
    <row r="1021" spans="36:38" x14ac:dyDescent="0.2">
      <c r="AJ1021" s="64"/>
      <c r="AK1021" s="64"/>
      <c r="AL1021" s="64"/>
    </row>
    <row r="1022" spans="36:38" x14ac:dyDescent="0.2">
      <c r="AJ1022" s="64"/>
      <c r="AK1022" s="64"/>
      <c r="AL1022" s="64"/>
    </row>
    <row r="1023" spans="36:38" x14ac:dyDescent="0.2">
      <c r="AJ1023" s="64"/>
      <c r="AK1023" s="64"/>
      <c r="AL1023" s="64"/>
    </row>
    <row r="1024" spans="36:38" x14ac:dyDescent="0.2">
      <c r="AJ1024" s="64"/>
      <c r="AK1024" s="64"/>
      <c r="AL1024" s="64"/>
    </row>
    <row r="1025" spans="36:38" x14ac:dyDescent="0.2">
      <c r="AJ1025" s="64"/>
      <c r="AK1025" s="64"/>
      <c r="AL1025" s="64"/>
    </row>
    <row r="1026" spans="36:38" x14ac:dyDescent="0.2">
      <c r="AJ1026" s="64"/>
      <c r="AK1026" s="64"/>
      <c r="AL1026" s="64"/>
    </row>
    <row r="1027" spans="36:38" x14ac:dyDescent="0.2">
      <c r="AJ1027" s="64"/>
      <c r="AK1027" s="64"/>
      <c r="AL1027" s="64"/>
    </row>
    <row r="1028" spans="36:38" x14ac:dyDescent="0.2">
      <c r="AJ1028" s="64"/>
      <c r="AK1028" s="64"/>
      <c r="AL1028" s="64"/>
    </row>
    <row r="1029" spans="36:38" x14ac:dyDescent="0.2">
      <c r="AJ1029" s="64"/>
      <c r="AK1029" s="64"/>
      <c r="AL1029" s="64"/>
    </row>
    <row r="1030" spans="36:38" x14ac:dyDescent="0.2">
      <c r="AJ1030" s="64"/>
      <c r="AK1030" s="64"/>
      <c r="AL1030" s="64"/>
    </row>
    <row r="1031" spans="36:38" x14ac:dyDescent="0.2">
      <c r="AJ1031" s="64"/>
      <c r="AK1031" s="64"/>
      <c r="AL1031" s="64"/>
    </row>
    <row r="1032" spans="36:38" x14ac:dyDescent="0.2">
      <c r="AJ1032" s="64"/>
      <c r="AK1032" s="64"/>
      <c r="AL1032" s="64"/>
    </row>
    <row r="1033" spans="36:38" x14ac:dyDescent="0.2">
      <c r="AJ1033" s="64"/>
      <c r="AK1033" s="64"/>
      <c r="AL1033" s="64"/>
    </row>
    <row r="1034" spans="36:38" x14ac:dyDescent="0.2">
      <c r="AJ1034" s="64"/>
      <c r="AK1034" s="64"/>
      <c r="AL1034" s="64"/>
    </row>
    <row r="1035" spans="36:38" x14ac:dyDescent="0.2">
      <c r="AJ1035" s="64"/>
      <c r="AK1035" s="64"/>
      <c r="AL1035" s="64"/>
    </row>
    <row r="1036" spans="36:38" x14ac:dyDescent="0.2">
      <c r="AJ1036" s="64"/>
      <c r="AK1036" s="64"/>
      <c r="AL1036" s="64"/>
    </row>
    <row r="1037" spans="36:38" x14ac:dyDescent="0.2">
      <c r="AJ1037" s="64"/>
      <c r="AK1037" s="64"/>
      <c r="AL1037" s="64"/>
    </row>
    <row r="1038" spans="36:38" x14ac:dyDescent="0.2">
      <c r="AJ1038" s="64"/>
      <c r="AK1038" s="64"/>
      <c r="AL1038" s="64"/>
    </row>
    <row r="1039" spans="36:38" x14ac:dyDescent="0.2">
      <c r="AJ1039" s="64"/>
      <c r="AK1039" s="64"/>
      <c r="AL1039" s="64"/>
    </row>
    <row r="1040" spans="36:38" x14ac:dyDescent="0.2">
      <c r="AJ1040" s="64"/>
      <c r="AK1040" s="64"/>
      <c r="AL1040" s="64"/>
    </row>
    <row r="1041" spans="36:38" x14ac:dyDescent="0.2">
      <c r="AJ1041" s="64"/>
      <c r="AK1041" s="64"/>
      <c r="AL1041" s="64"/>
    </row>
    <row r="1042" spans="36:38" x14ac:dyDescent="0.2">
      <c r="AJ1042" s="64"/>
      <c r="AK1042" s="64"/>
      <c r="AL1042" s="64"/>
    </row>
    <row r="1043" spans="36:38" x14ac:dyDescent="0.2">
      <c r="AJ1043" s="64"/>
      <c r="AK1043" s="64"/>
      <c r="AL1043" s="64"/>
    </row>
    <row r="1044" spans="36:38" x14ac:dyDescent="0.2">
      <c r="AJ1044" s="64"/>
      <c r="AK1044" s="64"/>
      <c r="AL1044" s="64"/>
    </row>
    <row r="1045" spans="36:38" x14ac:dyDescent="0.2">
      <c r="AJ1045" s="64"/>
      <c r="AK1045" s="64"/>
      <c r="AL1045" s="64"/>
    </row>
    <row r="1046" spans="36:38" x14ac:dyDescent="0.2">
      <c r="AJ1046" s="64"/>
      <c r="AK1046" s="64"/>
      <c r="AL1046" s="64"/>
    </row>
    <row r="1047" spans="36:38" x14ac:dyDescent="0.2">
      <c r="AJ1047" s="64"/>
      <c r="AK1047" s="64"/>
      <c r="AL1047" s="64"/>
    </row>
    <row r="1048" spans="36:38" x14ac:dyDescent="0.2">
      <c r="AJ1048" s="64"/>
      <c r="AK1048" s="64"/>
      <c r="AL1048" s="64"/>
    </row>
    <row r="1049" spans="36:38" x14ac:dyDescent="0.2">
      <c r="AJ1049" s="64"/>
      <c r="AK1049" s="64"/>
      <c r="AL1049" s="64"/>
    </row>
    <row r="1050" spans="36:38" x14ac:dyDescent="0.2">
      <c r="AJ1050" s="64"/>
      <c r="AK1050" s="64"/>
      <c r="AL1050" s="64"/>
    </row>
    <row r="1051" spans="36:38" x14ac:dyDescent="0.2">
      <c r="AJ1051" s="64"/>
      <c r="AK1051" s="64"/>
      <c r="AL1051" s="64"/>
    </row>
    <row r="1052" spans="36:38" x14ac:dyDescent="0.2">
      <c r="AJ1052" s="64"/>
      <c r="AK1052" s="64"/>
      <c r="AL1052" s="64"/>
    </row>
    <row r="1053" spans="36:38" x14ac:dyDescent="0.2">
      <c r="AJ1053" s="64"/>
      <c r="AK1053" s="64"/>
      <c r="AL1053" s="64"/>
    </row>
    <row r="1054" spans="36:38" x14ac:dyDescent="0.2">
      <c r="AJ1054" s="64"/>
      <c r="AK1054" s="64"/>
      <c r="AL1054" s="64"/>
    </row>
    <row r="1055" spans="36:38" x14ac:dyDescent="0.2">
      <c r="AJ1055" s="64"/>
      <c r="AK1055" s="64"/>
      <c r="AL1055" s="64"/>
    </row>
    <row r="1056" spans="36:38" x14ac:dyDescent="0.2">
      <c r="AJ1056" s="64"/>
      <c r="AK1056" s="64"/>
      <c r="AL1056" s="64"/>
    </row>
    <row r="1057" spans="36:38" x14ac:dyDescent="0.2">
      <c r="AJ1057" s="64"/>
      <c r="AK1057" s="64"/>
      <c r="AL1057" s="64"/>
    </row>
    <row r="1058" spans="36:38" x14ac:dyDescent="0.2">
      <c r="AJ1058" s="64"/>
      <c r="AK1058" s="64"/>
      <c r="AL1058" s="64"/>
    </row>
    <row r="1059" spans="36:38" x14ac:dyDescent="0.2">
      <c r="AJ1059" s="64"/>
      <c r="AK1059" s="64"/>
      <c r="AL1059" s="64"/>
    </row>
    <row r="1060" spans="36:38" x14ac:dyDescent="0.2">
      <c r="AJ1060" s="64"/>
      <c r="AK1060" s="64"/>
      <c r="AL1060" s="64"/>
    </row>
    <row r="1061" spans="36:38" x14ac:dyDescent="0.2">
      <c r="AJ1061" s="64"/>
      <c r="AK1061" s="64"/>
      <c r="AL1061" s="64"/>
    </row>
    <row r="1062" spans="36:38" x14ac:dyDescent="0.2">
      <c r="AJ1062" s="64"/>
      <c r="AK1062" s="64"/>
      <c r="AL1062" s="64"/>
    </row>
    <row r="1063" spans="36:38" x14ac:dyDescent="0.2">
      <c r="AJ1063" s="64"/>
      <c r="AK1063" s="64"/>
      <c r="AL1063" s="64"/>
    </row>
    <row r="1064" spans="36:38" x14ac:dyDescent="0.2">
      <c r="AJ1064" s="64"/>
      <c r="AK1064" s="64"/>
      <c r="AL1064" s="64"/>
    </row>
    <row r="1065" spans="36:38" x14ac:dyDescent="0.2">
      <c r="AJ1065" s="64"/>
      <c r="AK1065" s="64"/>
      <c r="AL1065" s="64"/>
    </row>
    <row r="1066" spans="36:38" x14ac:dyDescent="0.2">
      <c r="AJ1066" s="64"/>
      <c r="AK1066" s="64"/>
      <c r="AL1066" s="64"/>
    </row>
    <row r="1067" spans="36:38" x14ac:dyDescent="0.2">
      <c r="AJ1067" s="64"/>
      <c r="AK1067" s="64"/>
      <c r="AL1067" s="64"/>
    </row>
    <row r="1068" spans="36:38" x14ac:dyDescent="0.2">
      <c r="AJ1068" s="64"/>
      <c r="AK1068" s="64"/>
      <c r="AL1068" s="64"/>
    </row>
    <row r="1069" spans="36:38" x14ac:dyDescent="0.2">
      <c r="AJ1069" s="64"/>
      <c r="AK1069" s="64"/>
      <c r="AL1069" s="64"/>
    </row>
    <row r="1070" spans="36:38" x14ac:dyDescent="0.2">
      <c r="AJ1070" s="64"/>
      <c r="AK1070" s="64"/>
      <c r="AL1070" s="64"/>
    </row>
    <row r="1071" spans="36:38" x14ac:dyDescent="0.2">
      <c r="AJ1071" s="64"/>
      <c r="AK1071" s="64"/>
      <c r="AL1071" s="64"/>
    </row>
    <row r="1072" spans="36:38" x14ac:dyDescent="0.2">
      <c r="AJ1072" s="64"/>
      <c r="AK1072" s="64"/>
      <c r="AL1072" s="64"/>
    </row>
    <row r="1073" spans="36:38" x14ac:dyDescent="0.2">
      <c r="AJ1073" s="64"/>
      <c r="AK1073" s="64"/>
      <c r="AL1073" s="64"/>
    </row>
    <row r="1074" spans="36:38" x14ac:dyDescent="0.2">
      <c r="AJ1074" s="64"/>
      <c r="AK1074" s="64"/>
      <c r="AL1074" s="64"/>
    </row>
    <row r="1075" spans="36:38" x14ac:dyDescent="0.2">
      <c r="AJ1075" s="64"/>
      <c r="AK1075" s="64"/>
      <c r="AL1075" s="64"/>
    </row>
    <row r="1076" spans="36:38" x14ac:dyDescent="0.2">
      <c r="AJ1076" s="64"/>
      <c r="AK1076" s="64"/>
      <c r="AL1076" s="64"/>
    </row>
    <row r="1077" spans="36:38" x14ac:dyDescent="0.2">
      <c r="AJ1077" s="64"/>
      <c r="AK1077" s="64"/>
      <c r="AL1077" s="64"/>
    </row>
    <row r="1078" spans="36:38" x14ac:dyDescent="0.2">
      <c r="AJ1078" s="64"/>
      <c r="AK1078" s="64"/>
      <c r="AL1078" s="64"/>
    </row>
    <row r="1079" spans="36:38" x14ac:dyDescent="0.2">
      <c r="AJ1079" s="64"/>
      <c r="AK1079" s="64"/>
      <c r="AL1079" s="64"/>
    </row>
    <row r="1080" spans="36:38" x14ac:dyDescent="0.2">
      <c r="AJ1080" s="64"/>
      <c r="AK1080" s="64"/>
      <c r="AL1080" s="64"/>
    </row>
    <row r="1081" spans="36:38" x14ac:dyDescent="0.2">
      <c r="AJ1081" s="64"/>
      <c r="AK1081" s="64"/>
      <c r="AL1081" s="64"/>
    </row>
    <row r="1082" spans="36:38" x14ac:dyDescent="0.2">
      <c r="AJ1082" s="64"/>
      <c r="AK1082" s="64"/>
      <c r="AL1082" s="64"/>
    </row>
    <row r="1083" spans="36:38" x14ac:dyDescent="0.2">
      <c r="AJ1083" s="64"/>
      <c r="AK1083" s="64"/>
      <c r="AL1083" s="64"/>
    </row>
    <row r="1084" spans="36:38" x14ac:dyDescent="0.2">
      <c r="AJ1084" s="64"/>
      <c r="AK1084" s="64"/>
      <c r="AL1084" s="64"/>
    </row>
    <row r="1085" spans="36:38" x14ac:dyDescent="0.2">
      <c r="AJ1085" s="64"/>
      <c r="AK1085" s="64"/>
      <c r="AL1085" s="64"/>
    </row>
    <row r="1086" spans="36:38" x14ac:dyDescent="0.2">
      <c r="AJ1086" s="64"/>
      <c r="AK1086" s="64"/>
      <c r="AL1086" s="64"/>
    </row>
    <row r="1087" spans="36:38" x14ac:dyDescent="0.2">
      <c r="AJ1087" s="64"/>
      <c r="AK1087" s="64"/>
      <c r="AL1087" s="64"/>
    </row>
    <row r="1088" spans="36:38" x14ac:dyDescent="0.2">
      <c r="AJ1088" s="64"/>
      <c r="AK1088" s="64"/>
      <c r="AL1088" s="64"/>
    </row>
    <row r="1089" spans="36:38" x14ac:dyDescent="0.2">
      <c r="AJ1089" s="64"/>
      <c r="AK1089" s="64"/>
      <c r="AL1089" s="64"/>
    </row>
    <row r="1090" spans="36:38" x14ac:dyDescent="0.2">
      <c r="AJ1090" s="64"/>
      <c r="AK1090" s="64"/>
      <c r="AL1090" s="64"/>
    </row>
    <row r="1091" spans="36:38" x14ac:dyDescent="0.2">
      <c r="AJ1091" s="64"/>
      <c r="AK1091" s="64"/>
      <c r="AL1091" s="64"/>
    </row>
    <row r="1092" spans="36:38" x14ac:dyDescent="0.2">
      <c r="AJ1092" s="64"/>
      <c r="AK1092" s="64"/>
      <c r="AL1092" s="64"/>
    </row>
    <row r="1093" spans="36:38" x14ac:dyDescent="0.2">
      <c r="AJ1093" s="64"/>
      <c r="AK1093" s="64"/>
      <c r="AL1093" s="64"/>
    </row>
    <row r="1094" spans="36:38" x14ac:dyDescent="0.2">
      <c r="AJ1094" s="64"/>
      <c r="AK1094" s="64"/>
      <c r="AL1094" s="64"/>
    </row>
    <row r="1095" spans="36:38" x14ac:dyDescent="0.2">
      <c r="AJ1095" s="64"/>
      <c r="AK1095" s="64"/>
      <c r="AL1095" s="64"/>
    </row>
    <row r="1096" spans="36:38" x14ac:dyDescent="0.2">
      <c r="AJ1096" s="64"/>
      <c r="AK1096" s="64"/>
      <c r="AL1096" s="64"/>
    </row>
    <row r="1097" spans="36:38" x14ac:dyDescent="0.2">
      <c r="AJ1097" s="64"/>
      <c r="AK1097" s="64"/>
      <c r="AL1097" s="64"/>
    </row>
    <row r="1098" spans="36:38" x14ac:dyDescent="0.2">
      <c r="AJ1098" s="64"/>
      <c r="AK1098" s="64"/>
      <c r="AL1098" s="64"/>
    </row>
    <row r="1099" spans="36:38" x14ac:dyDescent="0.2">
      <c r="AJ1099" s="64"/>
      <c r="AK1099" s="64"/>
      <c r="AL1099" s="64"/>
    </row>
    <row r="1100" spans="36:38" x14ac:dyDescent="0.2">
      <c r="AJ1100" s="64"/>
      <c r="AK1100" s="64"/>
      <c r="AL1100" s="64"/>
    </row>
    <row r="1101" spans="36:38" x14ac:dyDescent="0.2">
      <c r="AJ1101" s="64"/>
      <c r="AK1101" s="64"/>
      <c r="AL1101" s="64"/>
    </row>
    <row r="1102" spans="36:38" x14ac:dyDescent="0.2">
      <c r="AJ1102" s="64"/>
      <c r="AK1102" s="64"/>
      <c r="AL1102" s="64"/>
    </row>
    <row r="1103" spans="36:38" x14ac:dyDescent="0.2">
      <c r="AJ1103" s="64"/>
      <c r="AK1103" s="64"/>
      <c r="AL1103" s="64"/>
    </row>
    <row r="1104" spans="36:38" x14ac:dyDescent="0.2">
      <c r="AJ1104" s="64"/>
      <c r="AK1104" s="64"/>
      <c r="AL1104" s="64"/>
    </row>
    <row r="1105" spans="36:38" x14ac:dyDescent="0.2">
      <c r="AJ1105" s="64"/>
      <c r="AK1105" s="64"/>
      <c r="AL1105" s="64"/>
    </row>
    <row r="1106" spans="36:38" x14ac:dyDescent="0.2">
      <c r="AJ1106" s="64"/>
      <c r="AK1106" s="64"/>
      <c r="AL1106" s="64"/>
    </row>
    <row r="1107" spans="36:38" x14ac:dyDescent="0.2">
      <c r="AJ1107" s="64"/>
      <c r="AK1107" s="64"/>
      <c r="AL1107" s="64"/>
    </row>
    <row r="1108" spans="36:38" x14ac:dyDescent="0.2">
      <c r="AJ1108" s="64"/>
      <c r="AK1108" s="64"/>
      <c r="AL1108" s="64"/>
    </row>
    <row r="1109" spans="36:38" x14ac:dyDescent="0.2">
      <c r="AJ1109" s="64"/>
      <c r="AK1109" s="64"/>
      <c r="AL1109" s="64"/>
    </row>
    <row r="1110" spans="36:38" x14ac:dyDescent="0.2">
      <c r="AJ1110" s="64"/>
      <c r="AK1110" s="64"/>
      <c r="AL1110" s="64"/>
    </row>
    <row r="1111" spans="36:38" x14ac:dyDescent="0.2">
      <c r="AJ1111" s="64"/>
      <c r="AK1111" s="64"/>
      <c r="AL1111" s="64"/>
    </row>
    <row r="1112" spans="36:38" x14ac:dyDescent="0.2">
      <c r="AJ1112" s="64"/>
      <c r="AK1112" s="64"/>
      <c r="AL1112" s="64"/>
    </row>
    <row r="1113" spans="36:38" x14ac:dyDescent="0.2">
      <c r="AJ1113" s="64"/>
      <c r="AK1113" s="64"/>
      <c r="AL1113" s="64"/>
    </row>
    <row r="1114" spans="36:38" x14ac:dyDescent="0.2">
      <c r="AJ1114" s="64"/>
      <c r="AK1114" s="64"/>
      <c r="AL1114" s="64"/>
    </row>
    <row r="1115" spans="36:38" x14ac:dyDescent="0.2">
      <c r="AJ1115" s="64"/>
      <c r="AK1115" s="64"/>
      <c r="AL1115" s="64"/>
    </row>
    <row r="1116" spans="36:38" x14ac:dyDescent="0.2">
      <c r="AJ1116" s="64"/>
      <c r="AK1116" s="64"/>
      <c r="AL1116" s="64"/>
    </row>
    <row r="1117" spans="36:38" x14ac:dyDescent="0.2">
      <c r="AJ1117" s="64"/>
      <c r="AK1117" s="64"/>
      <c r="AL1117" s="64"/>
    </row>
    <row r="1118" spans="36:38" x14ac:dyDescent="0.2">
      <c r="AJ1118" s="64"/>
      <c r="AK1118" s="64"/>
      <c r="AL1118" s="64"/>
    </row>
    <row r="1119" spans="36:38" x14ac:dyDescent="0.2">
      <c r="AJ1119" s="64"/>
      <c r="AK1119" s="64"/>
      <c r="AL1119" s="64"/>
    </row>
    <row r="1120" spans="36:38" x14ac:dyDescent="0.2">
      <c r="AJ1120" s="64"/>
      <c r="AK1120" s="64"/>
      <c r="AL1120" s="64"/>
    </row>
    <row r="1121" spans="36:38" x14ac:dyDescent="0.2">
      <c r="AJ1121" s="64"/>
      <c r="AK1121" s="64"/>
      <c r="AL1121" s="64"/>
    </row>
    <row r="1122" spans="36:38" x14ac:dyDescent="0.2">
      <c r="AJ1122" s="64"/>
      <c r="AK1122" s="64"/>
      <c r="AL1122" s="64"/>
    </row>
    <row r="1123" spans="36:38" x14ac:dyDescent="0.2">
      <c r="AJ1123" s="64"/>
      <c r="AK1123" s="64"/>
      <c r="AL1123" s="64"/>
    </row>
    <row r="1124" spans="36:38" x14ac:dyDescent="0.2">
      <c r="AJ1124" s="64"/>
      <c r="AK1124" s="64"/>
      <c r="AL1124" s="64"/>
    </row>
    <row r="1125" spans="36:38" x14ac:dyDescent="0.2">
      <c r="AJ1125" s="64"/>
      <c r="AK1125" s="64"/>
      <c r="AL1125" s="64"/>
    </row>
    <row r="1126" spans="36:38" x14ac:dyDescent="0.2">
      <c r="AJ1126" s="64"/>
      <c r="AK1126" s="64"/>
      <c r="AL1126" s="64"/>
    </row>
    <row r="1127" spans="36:38" x14ac:dyDescent="0.2">
      <c r="AJ1127" s="64"/>
      <c r="AK1127" s="64"/>
      <c r="AL1127" s="64"/>
    </row>
    <row r="1128" spans="36:38" x14ac:dyDescent="0.2">
      <c r="AJ1128" s="64"/>
      <c r="AK1128" s="64"/>
      <c r="AL1128" s="64"/>
    </row>
    <row r="1129" spans="36:38" x14ac:dyDescent="0.2">
      <c r="AJ1129" s="64"/>
      <c r="AK1129" s="64"/>
      <c r="AL1129" s="64"/>
    </row>
    <row r="1130" spans="36:38" x14ac:dyDescent="0.2">
      <c r="AJ1130" s="64"/>
      <c r="AK1130" s="64"/>
      <c r="AL1130" s="64"/>
    </row>
    <row r="1131" spans="36:38" x14ac:dyDescent="0.2">
      <c r="AJ1131" s="64"/>
      <c r="AK1131" s="64"/>
      <c r="AL1131" s="64"/>
    </row>
    <row r="1132" spans="36:38" x14ac:dyDescent="0.2">
      <c r="AJ1132" s="64"/>
      <c r="AK1132" s="64"/>
      <c r="AL1132" s="64"/>
    </row>
    <row r="1133" spans="36:38" x14ac:dyDescent="0.2">
      <c r="AJ1133" s="64"/>
      <c r="AK1133" s="64"/>
      <c r="AL1133" s="64"/>
    </row>
    <row r="1134" spans="36:38" x14ac:dyDescent="0.2">
      <c r="AJ1134" s="64"/>
      <c r="AK1134" s="64"/>
      <c r="AL1134" s="64"/>
    </row>
    <row r="1135" spans="36:38" x14ac:dyDescent="0.2">
      <c r="AJ1135" s="64"/>
      <c r="AK1135" s="64"/>
      <c r="AL1135" s="64"/>
    </row>
    <row r="1136" spans="36:38" x14ac:dyDescent="0.2">
      <c r="AJ1136" s="64"/>
      <c r="AK1136" s="64"/>
      <c r="AL1136" s="64"/>
    </row>
    <row r="1137" spans="36:38" x14ac:dyDescent="0.2">
      <c r="AJ1137" s="64"/>
      <c r="AK1137" s="64"/>
      <c r="AL1137" s="64"/>
    </row>
    <row r="1138" spans="36:38" x14ac:dyDescent="0.2">
      <c r="AJ1138" s="64"/>
      <c r="AK1138" s="64"/>
      <c r="AL1138" s="64"/>
    </row>
    <row r="1139" spans="36:38" x14ac:dyDescent="0.2">
      <c r="AJ1139" s="64"/>
      <c r="AK1139" s="64"/>
      <c r="AL1139" s="64"/>
    </row>
    <row r="1140" spans="36:38" x14ac:dyDescent="0.2">
      <c r="AJ1140" s="64"/>
      <c r="AK1140" s="64"/>
      <c r="AL1140" s="64"/>
    </row>
    <row r="1141" spans="36:38" x14ac:dyDescent="0.2">
      <c r="AJ1141" s="64"/>
      <c r="AK1141" s="64"/>
      <c r="AL1141" s="64"/>
    </row>
    <row r="1142" spans="36:38" x14ac:dyDescent="0.2">
      <c r="AJ1142" s="64"/>
      <c r="AK1142" s="64"/>
      <c r="AL1142" s="64"/>
    </row>
    <row r="1143" spans="36:38" x14ac:dyDescent="0.2">
      <c r="AJ1143" s="64"/>
      <c r="AK1143" s="64"/>
      <c r="AL1143" s="64"/>
    </row>
    <row r="1144" spans="36:38" x14ac:dyDescent="0.2">
      <c r="AJ1144" s="64"/>
      <c r="AK1144" s="64"/>
      <c r="AL1144" s="64"/>
    </row>
    <row r="1145" spans="36:38" x14ac:dyDescent="0.2">
      <c r="AJ1145" s="64"/>
      <c r="AK1145" s="64"/>
      <c r="AL1145" s="64"/>
    </row>
    <row r="1146" spans="36:38" x14ac:dyDescent="0.2">
      <c r="AJ1146" s="64"/>
      <c r="AK1146" s="64"/>
      <c r="AL1146" s="64"/>
    </row>
    <row r="1147" spans="36:38" x14ac:dyDescent="0.2">
      <c r="AJ1147" s="64"/>
      <c r="AK1147" s="64"/>
      <c r="AL1147" s="64"/>
    </row>
    <row r="1148" spans="36:38" x14ac:dyDescent="0.2">
      <c r="AJ1148" s="64"/>
      <c r="AK1148" s="64"/>
      <c r="AL1148" s="64"/>
    </row>
    <row r="1149" spans="36:38" x14ac:dyDescent="0.2">
      <c r="AJ1149" s="64"/>
      <c r="AK1149" s="64"/>
      <c r="AL1149" s="64"/>
    </row>
    <row r="1150" spans="36:38" x14ac:dyDescent="0.2">
      <c r="AJ1150" s="64"/>
      <c r="AK1150" s="64"/>
      <c r="AL1150" s="64"/>
    </row>
    <row r="1151" spans="36:38" x14ac:dyDescent="0.2">
      <c r="AJ1151" s="64"/>
      <c r="AK1151" s="64"/>
      <c r="AL1151" s="64"/>
    </row>
    <row r="1152" spans="36:38" x14ac:dyDescent="0.2">
      <c r="AJ1152" s="64"/>
      <c r="AK1152" s="64"/>
      <c r="AL1152" s="64"/>
    </row>
    <row r="1153" spans="36:38" x14ac:dyDescent="0.2">
      <c r="AJ1153" s="64"/>
      <c r="AK1153" s="64"/>
      <c r="AL1153" s="64"/>
    </row>
    <row r="1154" spans="36:38" x14ac:dyDescent="0.2">
      <c r="AJ1154" s="64"/>
      <c r="AK1154" s="64"/>
      <c r="AL1154" s="64"/>
    </row>
    <row r="1155" spans="36:38" x14ac:dyDescent="0.2">
      <c r="AJ1155" s="64"/>
      <c r="AK1155" s="64"/>
      <c r="AL1155" s="64"/>
    </row>
    <row r="1156" spans="36:38" x14ac:dyDescent="0.2">
      <c r="AJ1156" s="64"/>
      <c r="AK1156" s="64"/>
      <c r="AL1156" s="64"/>
    </row>
    <row r="1157" spans="36:38" x14ac:dyDescent="0.2">
      <c r="AJ1157" s="64"/>
      <c r="AK1157" s="64"/>
      <c r="AL1157" s="64"/>
    </row>
    <row r="1158" spans="36:38" x14ac:dyDescent="0.2">
      <c r="AJ1158" s="64"/>
      <c r="AK1158" s="64"/>
      <c r="AL1158" s="64"/>
    </row>
    <row r="1159" spans="36:38" x14ac:dyDescent="0.2">
      <c r="AJ1159" s="64"/>
      <c r="AK1159" s="64"/>
      <c r="AL1159" s="64"/>
    </row>
    <row r="1160" spans="36:38" x14ac:dyDescent="0.2">
      <c r="AJ1160" s="64"/>
      <c r="AK1160" s="64"/>
      <c r="AL1160" s="64"/>
    </row>
    <row r="1161" spans="36:38" x14ac:dyDescent="0.2">
      <c r="AJ1161" s="64"/>
      <c r="AK1161" s="64"/>
      <c r="AL1161" s="64"/>
    </row>
    <row r="1162" spans="36:38" x14ac:dyDescent="0.2">
      <c r="AJ1162" s="64"/>
      <c r="AK1162" s="64"/>
      <c r="AL1162" s="64"/>
    </row>
    <row r="1163" spans="36:38" x14ac:dyDescent="0.2">
      <c r="AJ1163" s="64"/>
      <c r="AK1163" s="64"/>
      <c r="AL1163" s="64"/>
    </row>
    <row r="1164" spans="36:38" x14ac:dyDescent="0.2">
      <c r="AJ1164" s="64"/>
      <c r="AK1164" s="64"/>
      <c r="AL1164" s="64"/>
    </row>
    <row r="1165" spans="36:38" x14ac:dyDescent="0.2">
      <c r="AJ1165" s="64"/>
      <c r="AK1165" s="64"/>
      <c r="AL1165" s="64"/>
    </row>
    <row r="1166" spans="36:38" x14ac:dyDescent="0.2">
      <c r="AJ1166" s="64"/>
      <c r="AK1166" s="64"/>
      <c r="AL1166" s="64"/>
    </row>
    <row r="1167" spans="36:38" x14ac:dyDescent="0.2">
      <c r="AJ1167" s="64"/>
      <c r="AK1167" s="64"/>
      <c r="AL1167" s="64"/>
    </row>
    <row r="1168" spans="36:38" x14ac:dyDescent="0.2">
      <c r="AJ1168" s="64"/>
      <c r="AK1168" s="64"/>
      <c r="AL1168" s="64"/>
    </row>
    <row r="1169" spans="36:38" x14ac:dyDescent="0.2">
      <c r="AJ1169" s="64"/>
      <c r="AK1169" s="64"/>
      <c r="AL1169" s="64"/>
    </row>
    <row r="1170" spans="36:38" x14ac:dyDescent="0.2">
      <c r="AJ1170" s="64"/>
      <c r="AK1170" s="64"/>
      <c r="AL1170" s="64"/>
    </row>
    <row r="1171" spans="36:38" x14ac:dyDescent="0.2">
      <c r="AJ1171" s="64"/>
      <c r="AK1171" s="64"/>
      <c r="AL1171" s="64"/>
    </row>
    <row r="1172" spans="36:38" x14ac:dyDescent="0.2">
      <c r="AJ1172" s="64"/>
      <c r="AK1172" s="64"/>
      <c r="AL1172" s="64"/>
    </row>
    <row r="1173" spans="36:38" x14ac:dyDescent="0.2">
      <c r="AJ1173" s="64"/>
      <c r="AK1173" s="64"/>
      <c r="AL1173" s="64"/>
    </row>
    <row r="1174" spans="36:38" x14ac:dyDescent="0.2">
      <c r="AJ1174" s="64"/>
      <c r="AK1174" s="64"/>
      <c r="AL1174" s="64"/>
    </row>
    <row r="1175" spans="36:38" x14ac:dyDescent="0.2">
      <c r="AJ1175" s="64"/>
      <c r="AK1175" s="64"/>
      <c r="AL1175" s="64"/>
    </row>
    <row r="1176" spans="36:38" x14ac:dyDescent="0.2">
      <c r="AJ1176" s="64"/>
      <c r="AK1176" s="64"/>
      <c r="AL1176" s="64"/>
    </row>
    <row r="1177" spans="36:38" x14ac:dyDescent="0.2">
      <c r="AJ1177" s="64"/>
      <c r="AK1177" s="64"/>
      <c r="AL1177" s="64"/>
    </row>
    <row r="1178" spans="36:38" x14ac:dyDescent="0.2">
      <c r="AJ1178" s="64"/>
      <c r="AK1178" s="64"/>
      <c r="AL1178" s="64"/>
    </row>
    <row r="1179" spans="36:38" x14ac:dyDescent="0.2">
      <c r="AJ1179" s="64"/>
      <c r="AK1179" s="64"/>
      <c r="AL1179" s="64"/>
    </row>
    <row r="1180" spans="36:38" x14ac:dyDescent="0.2">
      <c r="AJ1180" s="64"/>
      <c r="AK1180" s="64"/>
      <c r="AL1180" s="64"/>
    </row>
    <row r="1181" spans="36:38" x14ac:dyDescent="0.2">
      <c r="AJ1181" s="64"/>
      <c r="AK1181" s="64"/>
      <c r="AL1181" s="64"/>
    </row>
    <row r="1182" spans="36:38" x14ac:dyDescent="0.2">
      <c r="AJ1182" s="64"/>
      <c r="AK1182" s="64"/>
      <c r="AL1182" s="64"/>
    </row>
    <row r="1183" spans="36:38" x14ac:dyDescent="0.2">
      <c r="AJ1183" s="64"/>
      <c r="AK1183" s="64"/>
      <c r="AL1183" s="64"/>
    </row>
    <row r="1184" spans="36:38" x14ac:dyDescent="0.2">
      <c r="AJ1184" s="64"/>
      <c r="AK1184" s="64"/>
      <c r="AL1184" s="64"/>
    </row>
    <row r="1185" spans="36:38" x14ac:dyDescent="0.2">
      <c r="AJ1185" s="64"/>
      <c r="AK1185" s="64"/>
      <c r="AL1185" s="64"/>
    </row>
    <row r="1186" spans="36:38" x14ac:dyDescent="0.2">
      <c r="AJ1186" s="64"/>
      <c r="AK1186" s="64"/>
      <c r="AL1186" s="64"/>
    </row>
    <row r="1187" spans="36:38" x14ac:dyDescent="0.2">
      <c r="AJ1187" s="64"/>
      <c r="AK1187" s="64"/>
      <c r="AL1187" s="64"/>
    </row>
    <row r="1188" spans="36:38" x14ac:dyDescent="0.2">
      <c r="AJ1188" s="64"/>
      <c r="AK1188" s="64"/>
      <c r="AL1188" s="64"/>
    </row>
    <row r="1189" spans="36:38" x14ac:dyDescent="0.2">
      <c r="AJ1189" s="64"/>
      <c r="AK1189" s="64"/>
      <c r="AL1189" s="64"/>
    </row>
    <row r="1190" spans="36:38" x14ac:dyDescent="0.2">
      <c r="AJ1190" s="64"/>
      <c r="AK1190" s="64"/>
      <c r="AL1190" s="64"/>
    </row>
    <row r="1191" spans="36:38" x14ac:dyDescent="0.2">
      <c r="AJ1191" s="64"/>
      <c r="AK1191" s="64"/>
      <c r="AL1191" s="64"/>
    </row>
    <row r="1192" spans="36:38" x14ac:dyDescent="0.2">
      <c r="AJ1192" s="64"/>
      <c r="AK1192" s="64"/>
      <c r="AL1192" s="64"/>
    </row>
    <row r="1193" spans="36:38" x14ac:dyDescent="0.2">
      <c r="AJ1193" s="64"/>
      <c r="AK1193" s="64"/>
      <c r="AL1193" s="64"/>
    </row>
    <row r="1194" spans="36:38" x14ac:dyDescent="0.2">
      <c r="AJ1194" s="64"/>
      <c r="AK1194" s="64"/>
      <c r="AL1194" s="64"/>
    </row>
    <row r="1195" spans="36:38" x14ac:dyDescent="0.2">
      <c r="AJ1195" s="64"/>
      <c r="AK1195" s="64"/>
      <c r="AL1195" s="64"/>
    </row>
    <row r="1196" spans="36:38" x14ac:dyDescent="0.2">
      <c r="AJ1196" s="64"/>
      <c r="AK1196" s="64"/>
      <c r="AL1196" s="64"/>
    </row>
    <row r="1197" spans="36:38" x14ac:dyDescent="0.2">
      <c r="AJ1197" s="64"/>
      <c r="AK1197" s="64"/>
      <c r="AL1197" s="64"/>
    </row>
    <row r="1198" spans="36:38" x14ac:dyDescent="0.2">
      <c r="AJ1198" s="64"/>
      <c r="AK1198" s="64"/>
      <c r="AL1198" s="64"/>
    </row>
    <row r="1199" spans="36:38" x14ac:dyDescent="0.2">
      <c r="AJ1199" s="64"/>
      <c r="AK1199" s="64"/>
      <c r="AL1199" s="64"/>
    </row>
    <row r="1200" spans="36:38" x14ac:dyDescent="0.2">
      <c r="AJ1200" s="64"/>
      <c r="AK1200" s="64"/>
      <c r="AL1200" s="64"/>
    </row>
    <row r="1201" spans="36:38" x14ac:dyDescent="0.2">
      <c r="AJ1201" s="64"/>
      <c r="AK1201" s="64"/>
      <c r="AL1201" s="64"/>
    </row>
    <row r="1202" spans="36:38" x14ac:dyDescent="0.2">
      <c r="AJ1202" s="64"/>
      <c r="AK1202" s="64"/>
      <c r="AL1202" s="64"/>
    </row>
    <row r="1203" spans="36:38" x14ac:dyDescent="0.2">
      <c r="AJ1203" s="64"/>
      <c r="AK1203" s="64"/>
      <c r="AL1203" s="64"/>
    </row>
    <row r="1204" spans="36:38" x14ac:dyDescent="0.2">
      <c r="AJ1204" s="64"/>
      <c r="AK1204" s="64"/>
      <c r="AL1204" s="64"/>
    </row>
    <row r="1205" spans="36:38" x14ac:dyDescent="0.2">
      <c r="AJ1205" s="64"/>
      <c r="AK1205" s="64"/>
      <c r="AL1205" s="64"/>
    </row>
    <row r="1206" spans="36:38" x14ac:dyDescent="0.2">
      <c r="AJ1206" s="64"/>
      <c r="AK1206" s="64"/>
      <c r="AL1206" s="64"/>
    </row>
    <row r="1207" spans="36:38" x14ac:dyDescent="0.2">
      <c r="AJ1207" s="64"/>
      <c r="AK1207" s="64"/>
      <c r="AL1207" s="64"/>
    </row>
    <row r="1208" spans="36:38" x14ac:dyDescent="0.2">
      <c r="AJ1208" s="64"/>
      <c r="AK1208" s="64"/>
      <c r="AL1208" s="64"/>
    </row>
    <row r="1209" spans="36:38" x14ac:dyDescent="0.2">
      <c r="AJ1209" s="64"/>
      <c r="AK1209" s="64"/>
      <c r="AL1209" s="64"/>
    </row>
    <row r="1210" spans="36:38" x14ac:dyDescent="0.2">
      <c r="AJ1210" s="64"/>
      <c r="AK1210" s="64"/>
      <c r="AL1210" s="64"/>
    </row>
    <row r="1211" spans="36:38" x14ac:dyDescent="0.2">
      <c r="AJ1211" s="64"/>
      <c r="AK1211" s="64"/>
      <c r="AL1211" s="64"/>
    </row>
    <row r="1212" spans="36:38" x14ac:dyDescent="0.2">
      <c r="AJ1212" s="64"/>
      <c r="AK1212" s="64"/>
      <c r="AL1212" s="64"/>
    </row>
    <row r="1213" spans="36:38" x14ac:dyDescent="0.2">
      <c r="AJ1213" s="64"/>
      <c r="AK1213" s="64"/>
      <c r="AL1213" s="64"/>
    </row>
    <row r="1214" spans="36:38" x14ac:dyDescent="0.2">
      <c r="AJ1214" s="64"/>
      <c r="AK1214" s="64"/>
      <c r="AL1214" s="64"/>
    </row>
    <row r="1215" spans="36:38" x14ac:dyDescent="0.2">
      <c r="AJ1215" s="64"/>
      <c r="AK1215" s="64"/>
      <c r="AL1215" s="64"/>
    </row>
    <row r="1216" spans="36:38" x14ac:dyDescent="0.2">
      <c r="AJ1216" s="64"/>
      <c r="AK1216" s="64"/>
      <c r="AL1216" s="64"/>
    </row>
    <row r="1217" spans="36:38" x14ac:dyDescent="0.2">
      <c r="AJ1217" s="64"/>
      <c r="AK1217" s="64"/>
      <c r="AL1217" s="64"/>
    </row>
    <row r="1218" spans="36:38" x14ac:dyDescent="0.2">
      <c r="AJ1218" s="64"/>
      <c r="AK1218" s="64"/>
      <c r="AL1218" s="64"/>
    </row>
    <row r="1219" spans="36:38" x14ac:dyDescent="0.2">
      <c r="AJ1219" s="64"/>
      <c r="AK1219" s="64"/>
      <c r="AL1219" s="64"/>
    </row>
    <row r="1220" spans="36:38" x14ac:dyDescent="0.2">
      <c r="AJ1220" s="64"/>
      <c r="AK1220" s="64"/>
      <c r="AL1220" s="64"/>
    </row>
    <row r="1221" spans="36:38" x14ac:dyDescent="0.2">
      <c r="AJ1221" s="64"/>
      <c r="AK1221" s="64"/>
      <c r="AL1221" s="64"/>
    </row>
    <row r="1222" spans="36:38" x14ac:dyDescent="0.2">
      <c r="AJ1222" s="64"/>
      <c r="AK1222" s="64"/>
      <c r="AL1222" s="64"/>
    </row>
    <row r="1223" spans="36:38" x14ac:dyDescent="0.2">
      <c r="AJ1223" s="64"/>
      <c r="AK1223" s="64"/>
      <c r="AL1223" s="64"/>
    </row>
    <row r="1224" spans="36:38" x14ac:dyDescent="0.2">
      <c r="AJ1224" s="64"/>
      <c r="AK1224" s="64"/>
      <c r="AL1224" s="64"/>
    </row>
    <row r="1225" spans="36:38" x14ac:dyDescent="0.2">
      <c r="AJ1225" s="64"/>
      <c r="AK1225" s="64"/>
      <c r="AL1225" s="64"/>
    </row>
    <row r="1226" spans="36:38" x14ac:dyDescent="0.2">
      <c r="AJ1226" s="64"/>
      <c r="AK1226" s="64"/>
      <c r="AL1226" s="64"/>
    </row>
    <row r="1227" spans="36:38" x14ac:dyDescent="0.2">
      <c r="AJ1227" s="64"/>
      <c r="AK1227" s="64"/>
      <c r="AL1227" s="64"/>
    </row>
    <row r="1228" spans="36:38" x14ac:dyDescent="0.2">
      <c r="AJ1228" s="64"/>
      <c r="AK1228" s="64"/>
      <c r="AL1228" s="64"/>
    </row>
    <row r="1229" spans="36:38" x14ac:dyDescent="0.2">
      <c r="AJ1229" s="64"/>
      <c r="AK1229" s="64"/>
      <c r="AL1229" s="64"/>
    </row>
    <row r="1230" spans="36:38" x14ac:dyDescent="0.2">
      <c r="AJ1230" s="64"/>
      <c r="AK1230" s="64"/>
      <c r="AL1230" s="64"/>
    </row>
    <row r="1231" spans="36:38" x14ac:dyDescent="0.2">
      <c r="AJ1231" s="64"/>
      <c r="AK1231" s="64"/>
      <c r="AL1231" s="64"/>
    </row>
    <row r="1232" spans="36:38" x14ac:dyDescent="0.2">
      <c r="AJ1232" s="64"/>
      <c r="AK1232" s="64"/>
      <c r="AL1232" s="64"/>
    </row>
    <row r="1233" spans="36:38" x14ac:dyDescent="0.2">
      <c r="AJ1233" s="64"/>
      <c r="AK1233" s="64"/>
      <c r="AL1233" s="64"/>
    </row>
    <row r="1234" spans="36:38" x14ac:dyDescent="0.2">
      <c r="AJ1234" s="64"/>
      <c r="AK1234" s="64"/>
      <c r="AL1234" s="64"/>
    </row>
    <row r="1235" spans="36:38" x14ac:dyDescent="0.2">
      <c r="AJ1235" s="64"/>
      <c r="AK1235" s="64"/>
      <c r="AL1235" s="64"/>
    </row>
    <row r="1236" spans="36:38" x14ac:dyDescent="0.2">
      <c r="AJ1236" s="64"/>
      <c r="AK1236" s="64"/>
      <c r="AL1236" s="64"/>
    </row>
    <row r="1237" spans="36:38" x14ac:dyDescent="0.2">
      <c r="AJ1237" s="64"/>
      <c r="AK1237" s="64"/>
      <c r="AL1237" s="64"/>
    </row>
    <row r="1238" spans="36:38" x14ac:dyDescent="0.2">
      <c r="AJ1238" s="64"/>
      <c r="AK1238" s="64"/>
      <c r="AL1238" s="64"/>
    </row>
    <row r="1239" spans="36:38" x14ac:dyDescent="0.2">
      <c r="AJ1239" s="64"/>
      <c r="AK1239" s="64"/>
      <c r="AL1239" s="64"/>
    </row>
    <row r="1240" spans="36:38" x14ac:dyDescent="0.2">
      <c r="AJ1240" s="64"/>
      <c r="AK1240" s="64"/>
      <c r="AL1240" s="64"/>
    </row>
    <row r="1241" spans="36:38" x14ac:dyDescent="0.2">
      <c r="AJ1241" s="64"/>
      <c r="AK1241" s="64"/>
      <c r="AL1241" s="64"/>
    </row>
    <row r="1242" spans="36:38" x14ac:dyDescent="0.2">
      <c r="AJ1242" s="64"/>
      <c r="AK1242" s="64"/>
      <c r="AL1242" s="64"/>
    </row>
    <row r="1243" spans="36:38" x14ac:dyDescent="0.2">
      <c r="AJ1243" s="64"/>
      <c r="AK1243" s="64"/>
      <c r="AL1243" s="64"/>
    </row>
    <row r="1244" spans="36:38" x14ac:dyDescent="0.2">
      <c r="AJ1244" s="64"/>
      <c r="AK1244" s="64"/>
      <c r="AL1244" s="64"/>
    </row>
    <row r="1245" spans="36:38" x14ac:dyDescent="0.2">
      <c r="AJ1245" s="64"/>
      <c r="AK1245" s="64"/>
      <c r="AL1245" s="64"/>
    </row>
    <row r="1246" spans="36:38" x14ac:dyDescent="0.2">
      <c r="AJ1246" s="64"/>
      <c r="AK1246" s="64"/>
      <c r="AL1246" s="64"/>
    </row>
    <row r="1247" spans="36:38" x14ac:dyDescent="0.2">
      <c r="AJ1247" s="64"/>
      <c r="AK1247" s="64"/>
      <c r="AL1247" s="64"/>
    </row>
    <row r="1248" spans="36:38" x14ac:dyDescent="0.2">
      <c r="AJ1248" s="64"/>
      <c r="AK1248" s="64"/>
      <c r="AL1248" s="64"/>
    </row>
    <row r="1249" spans="36:38" x14ac:dyDescent="0.2">
      <c r="AJ1249" s="64"/>
      <c r="AK1249" s="64"/>
      <c r="AL1249" s="64"/>
    </row>
    <row r="1250" spans="36:38" x14ac:dyDescent="0.2">
      <c r="AJ1250" s="64"/>
      <c r="AK1250" s="64"/>
      <c r="AL1250" s="64"/>
    </row>
    <row r="1251" spans="36:38" x14ac:dyDescent="0.2">
      <c r="AJ1251" s="64"/>
      <c r="AK1251" s="64"/>
      <c r="AL1251" s="64"/>
    </row>
    <row r="1252" spans="36:38" x14ac:dyDescent="0.2">
      <c r="AJ1252" s="64"/>
      <c r="AK1252" s="64"/>
      <c r="AL1252" s="64"/>
    </row>
    <row r="1253" spans="36:38" x14ac:dyDescent="0.2">
      <c r="AJ1253" s="64"/>
      <c r="AK1253" s="64"/>
      <c r="AL1253" s="64"/>
    </row>
    <row r="1254" spans="36:38" x14ac:dyDescent="0.2">
      <c r="AJ1254" s="64"/>
      <c r="AK1254" s="64"/>
      <c r="AL1254" s="64"/>
    </row>
    <row r="1255" spans="36:38" x14ac:dyDescent="0.2">
      <c r="AJ1255" s="64"/>
      <c r="AK1255" s="64"/>
      <c r="AL1255" s="64"/>
    </row>
    <row r="1256" spans="36:38" x14ac:dyDescent="0.2">
      <c r="AJ1256" s="64"/>
      <c r="AK1256" s="64"/>
      <c r="AL1256" s="64"/>
    </row>
    <row r="1257" spans="36:38" x14ac:dyDescent="0.2">
      <c r="AJ1257" s="64"/>
      <c r="AK1257" s="64"/>
      <c r="AL1257" s="64"/>
    </row>
    <row r="1258" spans="36:38" x14ac:dyDescent="0.2">
      <c r="AJ1258" s="64"/>
      <c r="AK1258" s="64"/>
      <c r="AL1258" s="64"/>
    </row>
    <row r="1259" spans="36:38" x14ac:dyDescent="0.2">
      <c r="AJ1259" s="64"/>
      <c r="AK1259" s="64"/>
      <c r="AL1259" s="64"/>
    </row>
    <row r="1260" spans="36:38" x14ac:dyDescent="0.2">
      <c r="AJ1260" s="64"/>
      <c r="AK1260" s="64"/>
      <c r="AL1260" s="64"/>
    </row>
    <row r="1261" spans="36:38" x14ac:dyDescent="0.2">
      <c r="AJ1261" s="64"/>
      <c r="AK1261" s="64"/>
      <c r="AL1261" s="64"/>
    </row>
    <row r="1262" spans="36:38" x14ac:dyDescent="0.2">
      <c r="AJ1262" s="64"/>
      <c r="AK1262" s="64"/>
      <c r="AL1262" s="64"/>
    </row>
    <row r="1263" spans="36:38" x14ac:dyDescent="0.2">
      <c r="AJ1263" s="64"/>
      <c r="AK1263" s="64"/>
      <c r="AL1263" s="64"/>
    </row>
    <row r="1264" spans="36:38" x14ac:dyDescent="0.2">
      <c r="AJ1264" s="64"/>
      <c r="AK1264" s="64"/>
      <c r="AL1264" s="64"/>
    </row>
    <row r="1265" spans="36:38" x14ac:dyDescent="0.2">
      <c r="AJ1265" s="64"/>
      <c r="AK1265" s="64"/>
      <c r="AL1265" s="64"/>
    </row>
    <row r="1266" spans="36:38" x14ac:dyDescent="0.2">
      <c r="AJ1266" s="64"/>
      <c r="AK1266" s="64"/>
      <c r="AL1266" s="64"/>
    </row>
    <row r="1267" spans="36:38" x14ac:dyDescent="0.2">
      <c r="AJ1267" s="64"/>
      <c r="AK1267" s="64"/>
      <c r="AL1267" s="64"/>
    </row>
    <row r="1268" spans="36:38" x14ac:dyDescent="0.2">
      <c r="AJ1268" s="64"/>
      <c r="AK1268" s="64"/>
      <c r="AL1268" s="64"/>
    </row>
    <row r="1269" spans="36:38" x14ac:dyDescent="0.2">
      <c r="AJ1269" s="64"/>
      <c r="AK1269" s="64"/>
      <c r="AL1269" s="64"/>
    </row>
    <row r="1270" spans="36:38" x14ac:dyDescent="0.2">
      <c r="AJ1270" s="64"/>
      <c r="AK1270" s="64"/>
      <c r="AL1270" s="64"/>
    </row>
    <row r="1271" spans="36:38" x14ac:dyDescent="0.2">
      <c r="AJ1271" s="64"/>
      <c r="AK1271" s="64"/>
      <c r="AL1271" s="64"/>
    </row>
    <row r="1272" spans="36:38" x14ac:dyDescent="0.2">
      <c r="AJ1272" s="64"/>
      <c r="AK1272" s="64"/>
      <c r="AL1272" s="64"/>
    </row>
    <row r="1273" spans="36:38" x14ac:dyDescent="0.2">
      <c r="AJ1273" s="64"/>
      <c r="AK1273" s="64"/>
      <c r="AL1273" s="64"/>
    </row>
    <row r="1274" spans="36:38" x14ac:dyDescent="0.2">
      <c r="AJ1274" s="64"/>
      <c r="AK1274" s="64"/>
      <c r="AL1274" s="64"/>
    </row>
    <row r="1275" spans="36:38" x14ac:dyDescent="0.2">
      <c r="AJ1275" s="64"/>
      <c r="AK1275" s="64"/>
      <c r="AL1275" s="64"/>
    </row>
    <row r="1276" spans="36:38" x14ac:dyDescent="0.2">
      <c r="AJ1276" s="64"/>
      <c r="AK1276" s="64"/>
      <c r="AL1276" s="64"/>
    </row>
    <row r="1277" spans="36:38" x14ac:dyDescent="0.2">
      <c r="AJ1277" s="64"/>
      <c r="AK1277" s="64"/>
      <c r="AL1277" s="64"/>
    </row>
    <row r="1278" spans="36:38" x14ac:dyDescent="0.2">
      <c r="AJ1278" s="64"/>
      <c r="AK1278" s="64"/>
      <c r="AL1278" s="64"/>
    </row>
    <row r="1279" spans="36:38" x14ac:dyDescent="0.2">
      <c r="AJ1279" s="64"/>
      <c r="AK1279" s="64"/>
      <c r="AL1279" s="64"/>
    </row>
    <row r="1280" spans="36:38" x14ac:dyDescent="0.2">
      <c r="AJ1280" s="64"/>
      <c r="AK1280" s="64"/>
      <c r="AL1280" s="64"/>
    </row>
    <row r="1281" spans="36:38" x14ac:dyDescent="0.2">
      <c r="AJ1281" s="64"/>
      <c r="AK1281" s="64"/>
      <c r="AL1281" s="64"/>
    </row>
    <row r="1282" spans="36:38" x14ac:dyDescent="0.2">
      <c r="AJ1282" s="64"/>
      <c r="AK1282" s="64"/>
      <c r="AL1282" s="64"/>
    </row>
    <row r="1283" spans="36:38" x14ac:dyDescent="0.2">
      <c r="AJ1283" s="64"/>
      <c r="AK1283" s="64"/>
      <c r="AL1283" s="64"/>
    </row>
    <row r="1284" spans="36:38" x14ac:dyDescent="0.2">
      <c r="AJ1284" s="64"/>
      <c r="AK1284" s="64"/>
      <c r="AL1284" s="64"/>
    </row>
    <row r="1285" spans="36:38" x14ac:dyDescent="0.2">
      <c r="AJ1285" s="64"/>
      <c r="AK1285" s="64"/>
      <c r="AL1285" s="64"/>
    </row>
    <row r="1286" spans="36:38" x14ac:dyDescent="0.2">
      <c r="AJ1286" s="64"/>
      <c r="AK1286" s="64"/>
      <c r="AL1286" s="64"/>
    </row>
    <row r="1287" spans="36:38" x14ac:dyDescent="0.2">
      <c r="AJ1287" s="64"/>
      <c r="AK1287" s="64"/>
      <c r="AL1287" s="64"/>
    </row>
    <row r="1288" spans="36:38" x14ac:dyDescent="0.2">
      <c r="AJ1288" s="64"/>
      <c r="AK1288" s="64"/>
      <c r="AL1288" s="64"/>
    </row>
    <row r="1289" spans="36:38" x14ac:dyDescent="0.2">
      <c r="AJ1289" s="64"/>
      <c r="AK1289" s="64"/>
      <c r="AL1289" s="64"/>
    </row>
    <row r="1290" spans="36:38" x14ac:dyDescent="0.2">
      <c r="AJ1290" s="64"/>
      <c r="AK1290" s="64"/>
      <c r="AL1290" s="64"/>
    </row>
    <row r="1291" spans="36:38" x14ac:dyDescent="0.2">
      <c r="AJ1291" s="64"/>
      <c r="AK1291" s="64"/>
      <c r="AL1291" s="64"/>
    </row>
    <row r="1292" spans="36:38" x14ac:dyDescent="0.2">
      <c r="AJ1292" s="64"/>
      <c r="AK1292" s="64"/>
      <c r="AL1292" s="64"/>
    </row>
    <row r="1293" spans="36:38" x14ac:dyDescent="0.2">
      <c r="AJ1293" s="64"/>
      <c r="AK1293" s="64"/>
      <c r="AL1293" s="64"/>
    </row>
    <row r="1294" spans="36:38" x14ac:dyDescent="0.2">
      <c r="AJ1294" s="64"/>
      <c r="AK1294" s="64"/>
      <c r="AL1294" s="64"/>
    </row>
    <row r="1295" spans="36:38" x14ac:dyDescent="0.2">
      <c r="AJ1295" s="64"/>
      <c r="AK1295" s="64"/>
      <c r="AL1295" s="64"/>
    </row>
    <row r="1296" spans="36:38" x14ac:dyDescent="0.2">
      <c r="AJ1296" s="64"/>
      <c r="AK1296" s="64"/>
      <c r="AL1296" s="64"/>
    </row>
    <row r="1297" spans="36:38" x14ac:dyDescent="0.2">
      <c r="AJ1297" s="64"/>
      <c r="AK1297" s="64"/>
      <c r="AL1297" s="64"/>
    </row>
    <row r="1298" spans="36:38" x14ac:dyDescent="0.2">
      <c r="AJ1298" s="64"/>
      <c r="AK1298" s="64"/>
      <c r="AL1298" s="64"/>
    </row>
    <row r="1299" spans="36:38" x14ac:dyDescent="0.2">
      <c r="AJ1299" s="64"/>
      <c r="AK1299" s="64"/>
      <c r="AL1299" s="64"/>
    </row>
    <row r="1300" spans="36:38" x14ac:dyDescent="0.2">
      <c r="AJ1300" s="64"/>
      <c r="AK1300" s="64"/>
      <c r="AL1300" s="64"/>
    </row>
    <row r="1301" spans="36:38" x14ac:dyDescent="0.2">
      <c r="AJ1301" s="64"/>
      <c r="AK1301" s="64"/>
      <c r="AL1301" s="64"/>
    </row>
    <row r="1302" spans="36:38" x14ac:dyDescent="0.2">
      <c r="AJ1302" s="64"/>
      <c r="AK1302" s="64"/>
      <c r="AL1302" s="64"/>
    </row>
    <row r="1303" spans="36:38" x14ac:dyDescent="0.2">
      <c r="AJ1303" s="64"/>
      <c r="AK1303" s="64"/>
      <c r="AL1303" s="64"/>
    </row>
    <row r="1304" spans="36:38" x14ac:dyDescent="0.2">
      <c r="AJ1304" s="64"/>
      <c r="AK1304" s="64"/>
      <c r="AL1304" s="64"/>
    </row>
    <row r="1305" spans="36:38" x14ac:dyDescent="0.2">
      <c r="AJ1305" s="64"/>
      <c r="AK1305" s="64"/>
      <c r="AL1305" s="64"/>
    </row>
    <row r="1306" spans="36:38" x14ac:dyDescent="0.2">
      <c r="AJ1306" s="64"/>
      <c r="AK1306" s="64"/>
      <c r="AL1306" s="64"/>
    </row>
    <row r="1307" spans="36:38" x14ac:dyDescent="0.2">
      <c r="AJ1307" s="64"/>
      <c r="AK1307" s="64"/>
      <c r="AL1307" s="64"/>
    </row>
    <row r="1308" spans="36:38" x14ac:dyDescent="0.2">
      <c r="AJ1308" s="64"/>
      <c r="AK1308" s="64"/>
      <c r="AL1308" s="64"/>
    </row>
    <row r="1309" spans="36:38" x14ac:dyDescent="0.2">
      <c r="AJ1309" s="64"/>
      <c r="AK1309" s="64"/>
      <c r="AL1309" s="64"/>
    </row>
    <row r="1310" spans="36:38" x14ac:dyDescent="0.2">
      <c r="AJ1310" s="64"/>
      <c r="AK1310" s="64"/>
      <c r="AL1310" s="64"/>
    </row>
    <row r="1311" spans="36:38" x14ac:dyDescent="0.2">
      <c r="AJ1311" s="64"/>
      <c r="AK1311" s="64"/>
      <c r="AL1311" s="64"/>
    </row>
    <row r="1312" spans="36:38" x14ac:dyDescent="0.2">
      <c r="AJ1312" s="64"/>
      <c r="AK1312" s="64"/>
      <c r="AL1312" s="64"/>
    </row>
    <row r="1313" spans="36:38" x14ac:dyDescent="0.2">
      <c r="AJ1313" s="64"/>
      <c r="AK1313" s="64"/>
      <c r="AL1313" s="64"/>
    </row>
    <row r="1314" spans="36:38" x14ac:dyDescent="0.2">
      <c r="AJ1314" s="64"/>
      <c r="AK1314" s="64"/>
      <c r="AL1314" s="64"/>
    </row>
    <row r="1315" spans="36:38" x14ac:dyDescent="0.2">
      <c r="AJ1315" s="64"/>
      <c r="AK1315" s="64"/>
      <c r="AL1315" s="64"/>
    </row>
    <row r="1316" spans="36:38" x14ac:dyDescent="0.2">
      <c r="AJ1316" s="64"/>
      <c r="AK1316" s="64"/>
      <c r="AL1316" s="64"/>
    </row>
    <row r="1317" spans="36:38" x14ac:dyDescent="0.2">
      <c r="AJ1317" s="64"/>
      <c r="AK1317" s="64"/>
      <c r="AL1317" s="64"/>
    </row>
    <row r="1318" spans="36:38" x14ac:dyDescent="0.2">
      <c r="AJ1318" s="64"/>
      <c r="AK1318" s="64"/>
      <c r="AL1318" s="64"/>
    </row>
    <row r="1319" spans="36:38" x14ac:dyDescent="0.2">
      <c r="AJ1319" s="64"/>
      <c r="AK1319" s="64"/>
      <c r="AL1319" s="64"/>
    </row>
    <row r="1320" spans="36:38" x14ac:dyDescent="0.2">
      <c r="AJ1320" s="64"/>
      <c r="AK1320" s="64"/>
      <c r="AL1320" s="64"/>
    </row>
    <row r="1321" spans="36:38" x14ac:dyDescent="0.2">
      <c r="AJ1321" s="64"/>
      <c r="AK1321" s="64"/>
      <c r="AL1321" s="64"/>
    </row>
    <row r="1322" spans="36:38" x14ac:dyDescent="0.2">
      <c r="AJ1322" s="64"/>
      <c r="AK1322" s="64"/>
      <c r="AL1322" s="64"/>
    </row>
    <row r="1323" spans="36:38" x14ac:dyDescent="0.2">
      <c r="AJ1323" s="64"/>
      <c r="AK1323" s="64"/>
      <c r="AL1323" s="64"/>
    </row>
    <row r="1324" spans="36:38" x14ac:dyDescent="0.2">
      <c r="AJ1324" s="64"/>
      <c r="AK1324" s="64"/>
      <c r="AL1324" s="64"/>
    </row>
    <row r="1325" spans="36:38" x14ac:dyDescent="0.2">
      <c r="AJ1325" s="64"/>
      <c r="AK1325" s="64"/>
      <c r="AL1325" s="64"/>
    </row>
    <row r="1326" spans="36:38" x14ac:dyDescent="0.2">
      <c r="AJ1326" s="64"/>
      <c r="AK1326" s="64"/>
      <c r="AL1326" s="64"/>
    </row>
    <row r="1327" spans="36:38" x14ac:dyDescent="0.2">
      <c r="AJ1327" s="64"/>
      <c r="AK1327" s="64"/>
      <c r="AL1327" s="64"/>
    </row>
    <row r="1328" spans="36:38" x14ac:dyDescent="0.2">
      <c r="AJ1328" s="64"/>
      <c r="AK1328" s="64"/>
      <c r="AL1328" s="64"/>
    </row>
    <row r="1329" spans="36:38" x14ac:dyDescent="0.2">
      <c r="AJ1329" s="64"/>
      <c r="AK1329" s="64"/>
      <c r="AL1329" s="64"/>
    </row>
    <row r="1330" spans="36:38" x14ac:dyDescent="0.2">
      <c r="AJ1330" s="64"/>
      <c r="AK1330" s="64"/>
      <c r="AL1330" s="64"/>
    </row>
    <row r="1331" spans="36:38" x14ac:dyDescent="0.2">
      <c r="AJ1331" s="64"/>
      <c r="AK1331" s="64"/>
      <c r="AL1331" s="64"/>
    </row>
    <row r="1332" spans="36:38" x14ac:dyDescent="0.2">
      <c r="AJ1332" s="64"/>
      <c r="AK1332" s="64"/>
      <c r="AL1332" s="64"/>
    </row>
    <row r="1333" spans="36:38" x14ac:dyDescent="0.2">
      <c r="AJ1333" s="64"/>
      <c r="AK1333" s="64"/>
      <c r="AL1333" s="64"/>
    </row>
    <row r="1334" spans="36:38" x14ac:dyDescent="0.2">
      <c r="AJ1334" s="64"/>
      <c r="AK1334" s="64"/>
      <c r="AL1334" s="64"/>
    </row>
    <row r="1335" spans="36:38" x14ac:dyDescent="0.2">
      <c r="AJ1335" s="64"/>
      <c r="AK1335" s="64"/>
      <c r="AL1335" s="64"/>
    </row>
    <row r="1336" spans="36:38" x14ac:dyDescent="0.2">
      <c r="AJ1336" s="64"/>
      <c r="AK1336" s="64"/>
      <c r="AL1336" s="64"/>
    </row>
    <row r="1337" spans="36:38" x14ac:dyDescent="0.2">
      <c r="AJ1337" s="64"/>
      <c r="AK1337" s="64"/>
      <c r="AL1337" s="64"/>
    </row>
    <row r="1338" spans="36:38" x14ac:dyDescent="0.2">
      <c r="AJ1338" s="64"/>
      <c r="AK1338" s="64"/>
      <c r="AL1338" s="64"/>
    </row>
    <row r="1339" spans="36:38" x14ac:dyDescent="0.2">
      <c r="AJ1339" s="64"/>
      <c r="AK1339" s="64"/>
      <c r="AL1339" s="64"/>
    </row>
    <row r="1340" spans="36:38" x14ac:dyDescent="0.2">
      <c r="AJ1340" s="64"/>
      <c r="AK1340" s="64"/>
      <c r="AL1340" s="64"/>
    </row>
    <row r="1341" spans="36:38" x14ac:dyDescent="0.2">
      <c r="AJ1341" s="64"/>
      <c r="AK1341" s="64"/>
      <c r="AL1341" s="64"/>
    </row>
    <row r="1342" spans="36:38" x14ac:dyDescent="0.2">
      <c r="AJ1342" s="64"/>
      <c r="AK1342" s="64"/>
      <c r="AL1342" s="64"/>
    </row>
    <row r="1343" spans="36:38" x14ac:dyDescent="0.2">
      <c r="AJ1343" s="64"/>
      <c r="AK1343" s="64"/>
      <c r="AL1343" s="64"/>
    </row>
    <row r="1344" spans="36:38" x14ac:dyDescent="0.2">
      <c r="AJ1344" s="64"/>
      <c r="AK1344" s="64"/>
      <c r="AL1344" s="64"/>
    </row>
    <row r="1345" spans="36:38" x14ac:dyDescent="0.2">
      <c r="AJ1345" s="64"/>
      <c r="AK1345" s="64"/>
      <c r="AL1345" s="64"/>
    </row>
    <row r="1346" spans="36:38" x14ac:dyDescent="0.2">
      <c r="AJ1346" s="64"/>
      <c r="AK1346" s="64"/>
      <c r="AL1346" s="64"/>
    </row>
    <row r="1347" spans="36:38" x14ac:dyDescent="0.2">
      <c r="AJ1347" s="64"/>
      <c r="AK1347" s="64"/>
      <c r="AL1347" s="64"/>
    </row>
    <row r="1348" spans="36:38" x14ac:dyDescent="0.2">
      <c r="AJ1348" s="64"/>
      <c r="AK1348" s="64"/>
      <c r="AL1348" s="64"/>
    </row>
    <row r="1349" spans="36:38" x14ac:dyDescent="0.2">
      <c r="AJ1349" s="64"/>
      <c r="AK1349" s="64"/>
      <c r="AL1349" s="64"/>
    </row>
    <row r="1350" spans="36:38" x14ac:dyDescent="0.2">
      <c r="AJ1350" s="64"/>
      <c r="AK1350" s="64"/>
      <c r="AL1350" s="64"/>
    </row>
    <row r="1351" spans="36:38" x14ac:dyDescent="0.2">
      <c r="AJ1351" s="64"/>
      <c r="AK1351" s="64"/>
      <c r="AL1351" s="64"/>
    </row>
    <row r="1352" spans="36:38" x14ac:dyDescent="0.2">
      <c r="AJ1352" s="64"/>
      <c r="AK1352" s="64"/>
      <c r="AL1352" s="64"/>
    </row>
    <row r="1353" spans="36:38" x14ac:dyDescent="0.2">
      <c r="AJ1353" s="64"/>
      <c r="AK1353" s="64"/>
      <c r="AL1353" s="64"/>
    </row>
    <row r="1354" spans="36:38" x14ac:dyDescent="0.2">
      <c r="AJ1354" s="64"/>
      <c r="AK1354" s="64"/>
      <c r="AL1354" s="64"/>
    </row>
    <row r="1355" spans="36:38" x14ac:dyDescent="0.2">
      <c r="AJ1355" s="64"/>
      <c r="AK1355" s="64"/>
      <c r="AL1355" s="64"/>
    </row>
    <row r="1356" spans="36:38" x14ac:dyDescent="0.2">
      <c r="AJ1356" s="64"/>
      <c r="AK1356" s="64"/>
      <c r="AL1356" s="64"/>
    </row>
    <row r="1357" spans="36:38" x14ac:dyDescent="0.2">
      <c r="AJ1357" s="64"/>
      <c r="AK1357" s="64"/>
      <c r="AL1357" s="64"/>
    </row>
    <row r="1358" spans="36:38" x14ac:dyDescent="0.2">
      <c r="AJ1358" s="64"/>
      <c r="AK1358" s="64"/>
      <c r="AL1358" s="64"/>
    </row>
    <row r="1359" spans="36:38" x14ac:dyDescent="0.2">
      <c r="AJ1359" s="64"/>
      <c r="AK1359" s="64"/>
      <c r="AL1359" s="64"/>
    </row>
    <row r="1360" spans="36:38" x14ac:dyDescent="0.2">
      <c r="AJ1360" s="64"/>
      <c r="AK1360" s="64"/>
      <c r="AL1360" s="64"/>
    </row>
    <row r="1361" spans="36:38" x14ac:dyDescent="0.2">
      <c r="AJ1361" s="64"/>
      <c r="AK1361" s="64"/>
      <c r="AL1361" s="64"/>
    </row>
    <row r="1362" spans="36:38" x14ac:dyDescent="0.2">
      <c r="AJ1362" s="64"/>
      <c r="AK1362" s="64"/>
      <c r="AL1362" s="64"/>
    </row>
    <row r="1363" spans="36:38" x14ac:dyDescent="0.2">
      <c r="AJ1363" s="64"/>
      <c r="AK1363" s="64"/>
      <c r="AL1363" s="64"/>
    </row>
    <row r="1364" spans="36:38" x14ac:dyDescent="0.2">
      <c r="AJ1364" s="64"/>
      <c r="AK1364" s="64"/>
      <c r="AL1364" s="64"/>
    </row>
    <row r="1365" spans="36:38" x14ac:dyDescent="0.2">
      <c r="AJ1365" s="64"/>
      <c r="AK1365" s="64"/>
      <c r="AL1365" s="64"/>
    </row>
    <row r="1366" spans="36:38" x14ac:dyDescent="0.2">
      <c r="AJ1366" s="64"/>
      <c r="AK1366" s="64"/>
      <c r="AL1366" s="64"/>
    </row>
    <row r="1367" spans="36:38" x14ac:dyDescent="0.2">
      <c r="AJ1367" s="64"/>
      <c r="AK1367" s="64"/>
      <c r="AL1367" s="64"/>
    </row>
    <row r="1368" spans="36:38" x14ac:dyDescent="0.2">
      <c r="AJ1368" s="64"/>
      <c r="AK1368" s="64"/>
      <c r="AL1368" s="64"/>
    </row>
    <row r="1369" spans="36:38" x14ac:dyDescent="0.2">
      <c r="AJ1369" s="64"/>
      <c r="AK1369" s="64"/>
      <c r="AL1369" s="64"/>
    </row>
    <row r="1370" spans="36:38" x14ac:dyDescent="0.2">
      <c r="AJ1370" s="64"/>
      <c r="AK1370" s="64"/>
      <c r="AL1370" s="64"/>
    </row>
    <row r="1371" spans="36:38" x14ac:dyDescent="0.2">
      <c r="AJ1371" s="64"/>
      <c r="AK1371" s="64"/>
      <c r="AL1371" s="64"/>
    </row>
    <row r="1372" spans="36:38" x14ac:dyDescent="0.2">
      <c r="AJ1372" s="64"/>
      <c r="AK1372" s="64"/>
      <c r="AL1372" s="64"/>
    </row>
    <row r="1373" spans="36:38" x14ac:dyDescent="0.2">
      <c r="AJ1373" s="64"/>
      <c r="AK1373" s="64"/>
      <c r="AL1373" s="64"/>
    </row>
    <row r="1374" spans="36:38" x14ac:dyDescent="0.2">
      <c r="AJ1374" s="64"/>
      <c r="AK1374" s="64"/>
      <c r="AL1374" s="64"/>
    </row>
    <row r="1375" spans="36:38" x14ac:dyDescent="0.2">
      <c r="AJ1375" s="64"/>
      <c r="AK1375" s="64"/>
      <c r="AL1375" s="64"/>
    </row>
    <row r="1376" spans="36:38" x14ac:dyDescent="0.2">
      <c r="AJ1376" s="64"/>
      <c r="AK1376" s="64"/>
      <c r="AL1376" s="64"/>
    </row>
    <row r="1377" spans="36:38" x14ac:dyDescent="0.2">
      <c r="AJ1377" s="64"/>
      <c r="AK1377" s="64"/>
      <c r="AL1377" s="64"/>
    </row>
    <row r="1378" spans="36:38" x14ac:dyDescent="0.2">
      <c r="AJ1378" s="64"/>
      <c r="AK1378" s="64"/>
      <c r="AL1378" s="64"/>
    </row>
    <row r="1379" spans="36:38" x14ac:dyDescent="0.2">
      <c r="AJ1379" s="64"/>
      <c r="AK1379" s="64"/>
      <c r="AL1379" s="64"/>
    </row>
    <row r="1380" spans="36:38" x14ac:dyDescent="0.2">
      <c r="AJ1380" s="64"/>
      <c r="AK1380" s="64"/>
      <c r="AL1380" s="64"/>
    </row>
    <row r="1381" spans="36:38" x14ac:dyDescent="0.2">
      <c r="AJ1381" s="64"/>
      <c r="AK1381" s="64"/>
      <c r="AL1381" s="64"/>
    </row>
    <row r="1382" spans="36:38" x14ac:dyDescent="0.2">
      <c r="AJ1382" s="64"/>
      <c r="AK1382" s="64"/>
      <c r="AL1382" s="64"/>
    </row>
    <row r="1383" spans="36:38" x14ac:dyDescent="0.2">
      <c r="AJ1383" s="64"/>
      <c r="AK1383" s="64"/>
      <c r="AL1383" s="64"/>
    </row>
    <row r="1384" spans="36:38" x14ac:dyDescent="0.2">
      <c r="AJ1384" s="64"/>
      <c r="AK1384" s="64"/>
      <c r="AL1384" s="64"/>
    </row>
    <row r="1385" spans="36:38" x14ac:dyDescent="0.2">
      <c r="AJ1385" s="64"/>
      <c r="AK1385" s="64"/>
      <c r="AL1385" s="64"/>
    </row>
    <row r="1386" spans="36:38" x14ac:dyDescent="0.2">
      <c r="AJ1386" s="64"/>
      <c r="AK1386" s="64"/>
      <c r="AL1386" s="64"/>
    </row>
    <row r="1387" spans="36:38" x14ac:dyDescent="0.2">
      <c r="AJ1387" s="64"/>
      <c r="AK1387" s="64"/>
      <c r="AL1387" s="64"/>
    </row>
    <row r="1388" spans="36:38" x14ac:dyDescent="0.2">
      <c r="AJ1388" s="64"/>
      <c r="AK1388" s="64"/>
      <c r="AL1388" s="64"/>
    </row>
    <row r="1389" spans="36:38" x14ac:dyDescent="0.2">
      <c r="AJ1389" s="64"/>
      <c r="AK1389" s="64"/>
      <c r="AL1389" s="64"/>
    </row>
    <row r="1390" spans="36:38" x14ac:dyDescent="0.2">
      <c r="AJ1390" s="64"/>
      <c r="AK1390" s="64"/>
      <c r="AL1390" s="64"/>
    </row>
    <row r="1391" spans="36:38" x14ac:dyDescent="0.2">
      <c r="AJ1391" s="64"/>
      <c r="AK1391" s="64"/>
      <c r="AL1391" s="64"/>
    </row>
    <row r="1392" spans="36:38" x14ac:dyDescent="0.2">
      <c r="AJ1392" s="64"/>
      <c r="AK1392" s="64"/>
      <c r="AL1392" s="64"/>
    </row>
    <row r="1393" spans="36:38" x14ac:dyDescent="0.2">
      <c r="AJ1393" s="64"/>
      <c r="AK1393" s="64"/>
      <c r="AL1393" s="64"/>
    </row>
    <row r="1394" spans="36:38" x14ac:dyDescent="0.2">
      <c r="AJ1394" s="64"/>
      <c r="AK1394" s="64"/>
      <c r="AL1394" s="64"/>
    </row>
    <row r="1395" spans="36:38" x14ac:dyDescent="0.2">
      <c r="AJ1395" s="64"/>
      <c r="AK1395" s="64"/>
      <c r="AL1395" s="64"/>
    </row>
    <row r="1396" spans="36:38" x14ac:dyDescent="0.2">
      <c r="AJ1396" s="64"/>
      <c r="AK1396" s="64"/>
      <c r="AL1396" s="64"/>
    </row>
    <row r="1397" spans="36:38" x14ac:dyDescent="0.2">
      <c r="AJ1397" s="64"/>
      <c r="AK1397" s="64"/>
      <c r="AL1397" s="64"/>
    </row>
    <row r="1398" spans="36:38" x14ac:dyDescent="0.2">
      <c r="AJ1398" s="64"/>
      <c r="AK1398" s="64"/>
      <c r="AL1398" s="64"/>
    </row>
    <row r="1399" spans="36:38" x14ac:dyDescent="0.2">
      <c r="AJ1399" s="64"/>
      <c r="AK1399" s="64"/>
      <c r="AL1399" s="64"/>
    </row>
    <row r="1400" spans="36:38" x14ac:dyDescent="0.2">
      <c r="AJ1400" s="64"/>
      <c r="AK1400" s="64"/>
      <c r="AL1400" s="64"/>
    </row>
    <row r="1401" spans="36:38" x14ac:dyDescent="0.2">
      <c r="AJ1401" s="64"/>
      <c r="AK1401" s="64"/>
      <c r="AL1401" s="64"/>
    </row>
    <row r="1402" spans="36:38" x14ac:dyDescent="0.2">
      <c r="AJ1402" s="64"/>
      <c r="AK1402" s="64"/>
      <c r="AL1402" s="64"/>
    </row>
    <row r="1403" spans="36:38" x14ac:dyDescent="0.2">
      <c r="AJ1403" s="64"/>
      <c r="AK1403" s="64"/>
      <c r="AL1403" s="64"/>
    </row>
    <row r="1404" spans="36:38" x14ac:dyDescent="0.2">
      <c r="AJ1404" s="64"/>
      <c r="AK1404" s="64"/>
      <c r="AL1404" s="64"/>
    </row>
    <row r="1405" spans="36:38" x14ac:dyDescent="0.2">
      <c r="AJ1405" s="64"/>
      <c r="AK1405" s="64"/>
      <c r="AL1405" s="64"/>
    </row>
    <row r="1406" spans="36:38" x14ac:dyDescent="0.2">
      <c r="AJ1406" s="64"/>
      <c r="AK1406" s="64"/>
      <c r="AL1406" s="64"/>
    </row>
    <row r="1407" spans="36:38" x14ac:dyDescent="0.2">
      <c r="AJ1407" s="64"/>
      <c r="AK1407" s="64"/>
      <c r="AL1407" s="64"/>
    </row>
    <row r="1408" spans="36:38" x14ac:dyDescent="0.2">
      <c r="AJ1408" s="64"/>
      <c r="AK1408" s="64"/>
      <c r="AL1408" s="64"/>
    </row>
    <row r="1409" spans="36:38" x14ac:dyDescent="0.2">
      <c r="AJ1409" s="64"/>
      <c r="AK1409" s="64"/>
      <c r="AL1409" s="64"/>
    </row>
    <row r="1410" spans="36:38" x14ac:dyDescent="0.2">
      <c r="AJ1410" s="64"/>
      <c r="AK1410" s="64"/>
      <c r="AL1410" s="64"/>
    </row>
    <row r="1411" spans="36:38" x14ac:dyDescent="0.2">
      <c r="AJ1411" s="64"/>
      <c r="AK1411" s="64"/>
      <c r="AL1411" s="64"/>
    </row>
    <row r="1412" spans="36:38" x14ac:dyDescent="0.2">
      <c r="AJ1412" s="64"/>
      <c r="AK1412" s="64"/>
      <c r="AL1412" s="64"/>
    </row>
    <row r="1413" spans="36:38" x14ac:dyDescent="0.2">
      <c r="AJ1413" s="64"/>
      <c r="AK1413" s="64"/>
      <c r="AL1413" s="64"/>
    </row>
    <row r="1414" spans="36:38" x14ac:dyDescent="0.2">
      <c r="AJ1414" s="64"/>
      <c r="AK1414" s="64"/>
      <c r="AL1414" s="64"/>
    </row>
    <row r="1415" spans="36:38" x14ac:dyDescent="0.2">
      <c r="AJ1415" s="64"/>
      <c r="AK1415" s="64"/>
      <c r="AL1415" s="64"/>
    </row>
    <row r="1416" spans="36:38" x14ac:dyDescent="0.2">
      <c r="AJ1416" s="64"/>
      <c r="AK1416" s="64"/>
      <c r="AL1416" s="64"/>
    </row>
    <row r="1417" spans="36:38" x14ac:dyDescent="0.2">
      <c r="AJ1417" s="64"/>
      <c r="AK1417" s="64"/>
      <c r="AL1417" s="64"/>
    </row>
    <row r="1418" spans="36:38" x14ac:dyDescent="0.2">
      <c r="AJ1418" s="64"/>
      <c r="AK1418" s="64"/>
      <c r="AL1418" s="64"/>
    </row>
    <row r="1419" spans="36:38" x14ac:dyDescent="0.2">
      <c r="AJ1419" s="64"/>
      <c r="AK1419" s="64"/>
      <c r="AL1419" s="64"/>
    </row>
    <row r="1420" spans="36:38" x14ac:dyDescent="0.2">
      <c r="AJ1420" s="64"/>
      <c r="AK1420" s="64"/>
      <c r="AL1420" s="64"/>
    </row>
    <row r="1421" spans="36:38" x14ac:dyDescent="0.2">
      <c r="AJ1421" s="64"/>
      <c r="AK1421" s="64"/>
      <c r="AL1421" s="64"/>
    </row>
    <row r="1422" spans="36:38" x14ac:dyDescent="0.2">
      <c r="AJ1422" s="64"/>
      <c r="AK1422" s="64"/>
      <c r="AL1422" s="64"/>
    </row>
    <row r="1423" spans="36:38" x14ac:dyDescent="0.2">
      <c r="AJ1423" s="64"/>
      <c r="AK1423" s="64"/>
      <c r="AL1423" s="64"/>
    </row>
    <row r="1424" spans="36:38" x14ac:dyDescent="0.2">
      <c r="AJ1424" s="64"/>
      <c r="AK1424" s="64"/>
      <c r="AL1424" s="64"/>
    </row>
    <row r="1425" spans="36:38" x14ac:dyDescent="0.2">
      <c r="AJ1425" s="64"/>
      <c r="AK1425" s="64"/>
      <c r="AL1425" s="64"/>
    </row>
    <row r="1426" spans="36:38" x14ac:dyDescent="0.2">
      <c r="AJ1426" s="64"/>
      <c r="AK1426" s="64"/>
      <c r="AL1426" s="64"/>
    </row>
    <row r="1427" spans="36:38" x14ac:dyDescent="0.2">
      <c r="AJ1427" s="64"/>
      <c r="AK1427" s="64"/>
      <c r="AL1427" s="64"/>
    </row>
    <row r="1428" spans="36:38" x14ac:dyDescent="0.2">
      <c r="AJ1428" s="64"/>
      <c r="AK1428" s="64"/>
      <c r="AL1428" s="64"/>
    </row>
    <row r="1429" spans="36:38" x14ac:dyDescent="0.2">
      <c r="AJ1429" s="64"/>
      <c r="AK1429" s="64"/>
      <c r="AL1429" s="64"/>
    </row>
    <row r="1430" spans="36:38" x14ac:dyDescent="0.2">
      <c r="AJ1430" s="64"/>
      <c r="AK1430" s="64"/>
      <c r="AL1430" s="64"/>
    </row>
    <row r="1431" spans="36:38" x14ac:dyDescent="0.2">
      <c r="AJ1431" s="64"/>
      <c r="AK1431" s="64"/>
      <c r="AL1431" s="64"/>
    </row>
    <row r="1432" spans="36:38" x14ac:dyDescent="0.2">
      <c r="AJ1432" s="64"/>
      <c r="AK1432" s="64"/>
      <c r="AL1432" s="64"/>
    </row>
    <row r="1433" spans="36:38" x14ac:dyDescent="0.2">
      <c r="AJ1433" s="64"/>
      <c r="AK1433" s="64"/>
      <c r="AL1433" s="64"/>
    </row>
    <row r="1434" spans="36:38" x14ac:dyDescent="0.2">
      <c r="AJ1434" s="64"/>
      <c r="AK1434" s="64"/>
      <c r="AL1434" s="64"/>
    </row>
    <row r="1435" spans="36:38" x14ac:dyDescent="0.2">
      <c r="AJ1435" s="64"/>
      <c r="AK1435" s="64"/>
      <c r="AL1435" s="64"/>
    </row>
    <row r="1436" spans="36:38" x14ac:dyDescent="0.2">
      <c r="AJ1436" s="64"/>
      <c r="AK1436" s="64"/>
      <c r="AL1436" s="64"/>
    </row>
    <row r="1437" spans="36:38" x14ac:dyDescent="0.2">
      <c r="AJ1437" s="64"/>
      <c r="AK1437" s="64"/>
      <c r="AL1437" s="64"/>
    </row>
    <row r="1438" spans="36:38" x14ac:dyDescent="0.2">
      <c r="AJ1438" s="64"/>
      <c r="AK1438" s="64"/>
      <c r="AL1438" s="64"/>
    </row>
    <row r="1439" spans="36:38" x14ac:dyDescent="0.2">
      <c r="AJ1439" s="64"/>
      <c r="AK1439" s="64"/>
      <c r="AL1439" s="64"/>
    </row>
    <row r="1440" spans="36:38" x14ac:dyDescent="0.2">
      <c r="AJ1440" s="64"/>
      <c r="AK1440" s="64"/>
      <c r="AL1440" s="64"/>
    </row>
    <row r="1441" spans="36:38" x14ac:dyDescent="0.2">
      <c r="AJ1441" s="64"/>
      <c r="AK1441" s="64"/>
      <c r="AL1441" s="64"/>
    </row>
    <row r="1442" spans="36:38" x14ac:dyDescent="0.2">
      <c r="AJ1442" s="64"/>
      <c r="AK1442" s="64"/>
      <c r="AL1442" s="64"/>
    </row>
    <row r="1443" spans="36:38" x14ac:dyDescent="0.2">
      <c r="AJ1443" s="64"/>
      <c r="AK1443" s="64"/>
      <c r="AL1443" s="64"/>
    </row>
    <row r="1444" spans="36:38" x14ac:dyDescent="0.2">
      <c r="AJ1444" s="64"/>
      <c r="AK1444" s="64"/>
      <c r="AL1444" s="64"/>
    </row>
    <row r="1445" spans="36:38" x14ac:dyDescent="0.2">
      <c r="AJ1445" s="64"/>
      <c r="AK1445" s="64"/>
      <c r="AL1445" s="64"/>
    </row>
    <row r="1446" spans="36:38" x14ac:dyDescent="0.2">
      <c r="AJ1446" s="64"/>
      <c r="AK1446" s="64"/>
      <c r="AL1446" s="64"/>
    </row>
    <row r="1447" spans="36:38" x14ac:dyDescent="0.2">
      <c r="AJ1447" s="64"/>
      <c r="AK1447" s="64"/>
      <c r="AL1447" s="64"/>
    </row>
    <row r="1448" spans="36:38" x14ac:dyDescent="0.2">
      <c r="AJ1448" s="64"/>
      <c r="AK1448" s="64"/>
      <c r="AL1448" s="64"/>
    </row>
    <row r="1449" spans="36:38" x14ac:dyDescent="0.2">
      <c r="AJ1449" s="64"/>
      <c r="AK1449" s="64"/>
      <c r="AL1449" s="64"/>
    </row>
    <row r="1450" spans="36:38" x14ac:dyDescent="0.2">
      <c r="AJ1450" s="64"/>
      <c r="AK1450" s="64"/>
      <c r="AL1450" s="64"/>
    </row>
    <row r="1451" spans="36:38" x14ac:dyDescent="0.2">
      <c r="AJ1451" s="64"/>
      <c r="AK1451" s="64"/>
      <c r="AL1451" s="64"/>
    </row>
    <row r="1452" spans="36:38" x14ac:dyDescent="0.2">
      <c r="AJ1452" s="64"/>
      <c r="AK1452" s="64"/>
      <c r="AL1452" s="64"/>
    </row>
    <row r="1453" spans="36:38" x14ac:dyDescent="0.2">
      <c r="AJ1453" s="64"/>
      <c r="AK1453" s="64"/>
      <c r="AL1453" s="64"/>
    </row>
    <row r="1454" spans="36:38" x14ac:dyDescent="0.2">
      <c r="AJ1454" s="64"/>
      <c r="AK1454" s="64"/>
      <c r="AL1454" s="64"/>
    </row>
    <row r="1455" spans="36:38" x14ac:dyDescent="0.2">
      <c r="AJ1455" s="64"/>
      <c r="AK1455" s="64"/>
      <c r="AL1455" s="64"/>
    </row>
    <row r="1456" spans="36:38" x14ac:dyDescent="0.2">
      <c r="AJ1456" s="64"/>
      <c r="AK1456" s="64"/>
      <c r="AL1456" s="64"/>
    </row>
    <row r="1457" spans="36:38" x14ac:dyDescent="0.2">
      <c r="AJ1457" s="64"/>
      <c r="AK1457" s="64"/>
      <c r="AL1457" s="64"/>
    </row>
    <row r="1458" spans="36:38" x14ac:dyDescent="0.2">
      <c r="AJ1458" s="64"/>
      <c r="AK1458" s="64"/>
      <c r="AL1458" s="64"/>
    </row>
    <row r="1459" spans="36:38" x14ac:dyDescent="0.2">
      <c r="AJ1459" s="64"/>
      <c r="AK1459" s="64"/>
      <c r="AL1459" s="64"/>
    </row>
    <row r="1460" spans="36:38" x14ac:dyDescent="0.2">
      <c r="AJ1460" s="64"/>
      <c r="AK1460" s="64"/>
      <c r="AL1460" s="64"/>
    </row>
    <row r="1461" spans="36:38" x14ac:dyDescent="0.2">
      <c r="AJ1461" s="64"/>
      <c r="AK1461" s="64"/>
      <c r="AL1461" s="64"/>
    </row>
    <row r="1462" spans="36:38" x14ac:dyDescent="0.2">
      <c r="AJ1462" s="64"/>
      <c r="AK1462" s="64"/>
      <c r="AL1462" s="64"/>
    </row>
    <row r="1463" spans="36:38" x14ac:dyDescent="0.2">
      <c r="AJ1463" s="64"/>
      <c r="AK1463" s="64"/>
      <c r="AL1463" s="64"/>
    </row>
    <row r="1464" spans="36:38" x14ac:dyDescent="0.2">
      <c r="AJ1464" s="64"/>
      <c r="AK1464" s="64"/>
      <c r="AL1464" s="64"/>
    </row>
    <row r="1465" spans="36:38" x14ac:dyDescent="0.2">
      <c r="AJ1465" s="64"/>
      <c r="AK1465" s="64"/>
      <c r="AL1465" s="64"/>
    </row>
    <row r="1466" spans="36:38" x14ac:dyDescent="0.2">
      <c r="AJ1466" s="64"/>
      <c r="AK1466" s="64"/>
      <c r="AL1466" s="64"/>
    </row>
    <row r="1467" spans="36:38" x14ac:dyDescent="0.2">
      <c r="AJ1467" s="64"/>
      <c r="AK1467" s="64"/>
      <c r="AL1467" s="64"/>
    </row>
    <row r="1468" spans="36:38" x14ac:dyDescent="0.2">
      <c r="AJ1468" s="64"/>
      <c r="AK1468" s="64"/>
      <c r="AL1468" s="64"/>
    </row>
    <row r="1469" spans="36:38" x14ac:dyDescent="0.2">
      <c r="AJ1469" s="64"/>
      <c r="AK1469" s="64"/>
      <c r="AL1469" s="64"/>
    </row>
    <row r="1470" spans="36:38" x14ac:dyDescent="0.2">
      <c r="AJ1470" s="64"/>
      <c r="AK1470" s="64"/>
      <c r="AL1470" s="64"/>
    </row>
    <row r="1471" spans="36:38" x14ac:dyDescent="0.2">
      <c r="AJ1471" s="64"/>
      <c r="AK1471" s="64"/>
      <c r="AL1471" s="64"/>
    </row>
    <row r="1472" spans="36:38" x14ac:dyDescent="0.2">
      <c r="AJ1472" s="64"/>
      <c r="AK1472" s="64"/>
      <c r="AL1472" s="64"/>
    </row>
    <row r="1473" spans="36:38" x14ac:dyDescent="0.2">
      <c r="AJ1473" s="64"/>
      <c r="AK1473" s="64"/>
      <c r="AL1473" s="64"/>
    </row>
    <row r="1474" spans="36:38" x14ac:dyDescent="0.2">
      <c r="AJ1474" s="64"/>
      <c r="AK1474" s="64"/>
      <c r="AL1474" s="64"/>
    </row>
    <row r="1475" spans="36:38" x14ac:dyDescent="0.2">
      <c r="AJ1475" s="64"/>
      <c r="AK1475" s="64"/>
      <c r="AL1475" s="64"/>
    </row>
    <row r="1476" spans="36:38" x14ac:dyDescent="0.2">
      <c r="AJ1476" s="64"/>
      <c r="AK1476" s="64"/>
      <c r="AL1476" s="64"/>
    </row>
    <row r="1477" spans="36:38" x14ac:dyDescent="0.2">
      <c r="AJ1477" s="64"/>
      <c r="AK1477" s="64"/>
      <c r="AL1477" s="64"/>
    </row>
    <row r="1478" spans="36:38" x14ac:dyDescent="0.2">
      <c r="AJ1478" s="64"/>
      <c r="AK1478" s="64"/>
      <c r="AL1478" s="64"/>
    </row>
    <row r="1479" spans="36:38" x14ac:dyDescent="0.2">
      <c r="AJ1479" s="64"/>
      <c r="AK1479" s="64"/>
      <c r="AL1479" s="64"/>
    </row>
    <row r="1480" spans="36:38" x14ac:dyDescent="0.2">
      <c r="AJ1480" s="64"/>
      <c r="AK1480" s="64"/>
      <c r="AL1480" s="64"/>
    </row>
    <row r="1481" spans="36:38" x14ac:dyDescent="0.2">
      <c r="AJ1481" s="64"/>
      <c r="AK1481" s="64"/>
      <c r="AL1481" s="64"/>
    </row>
    <row r="1482" spans="36:38" x14ac:dyDescent="0.2">
      <c r="AJ1482" s="64"/>
      <c r="AK1482" s="64"/>
      <c r="AL1482" s="64"/>
    </row>
    <row r="1483" spans="36:38" x14ac:dyDescent="0.2">
      <c r="AJ1483" s="64"/>
      <c r="AK1483" s="64"/>
      <c r="AL1483" s="64"/>
    </row>
    <row r="1484" spans="36:38" x14ac:dyDescent="0.2">
      <c r="AJ1484" s="64"/>
      <c r="AK1484" s="64"/>
      <c r="AL1484" s="64"/>
    </row>
    <row r="1485" spans="36:38" x14ac:dyDescent="0.2">
      <c r="AJ1485" s="64"/>
      <c r="AK1485" s="64"/>
      <c r="AL1485" s="64"/>
    </row>
    <row r="1486" spans="36:38" x14ac:dyDescent="0.2">
      <c r="AJ1486" s="64"/>
      <c r="AK1486" s="64"/>
      <c r="AL1486" s="64"/>
    </row>
    <row r="1487" spans="36:38" x14ac:dyDescent="0.2">
      <c r="AJ1487" s="64"/>
      <c r="AK1487" s="64"/>
      <c r="AL1487" s="64"/>
    </row>
    <row r="1488" spans="36:38" x14ac:dyDescent="0.2">
      <c r="AJ1488" s="64"/>
      <c r="AK1488" s="64"/>
      <c r="AL1488" s="64"/>
    </row>
    <row r="1489" spans="36:38" x14ac:dyDescent="0.2">
      <c r="AJ1489" s="64"/>
      <c r="AK1489" s="64"/>
      <c r="AL1489" s="64"/>
    </row>
    <row r="1490" spans="36:38" x14ac:dyDescent="0.2">
      <c r="AJ1490" s="64"/>
      <c r="AK1490" s="64"/>
      <c r="AL1490" s="64"/>
    </row>
    <row r="1491" spans="36:38" x14ac:dyDescent="0.2">
      <c r="AJ1491" s="64"/>
      <c r="AK1491" s="64"/>
      <c r="AL1491" s="64"/>
    </row>
    <row r="1492" spans="36:38" x14ac:dyDescent="0.2">
      <c r="AJ1492" s="64"/>
      <c r="AK1492" s="64"/>
      <c r="AL1492" s="64"/>
    </row>
    <row r="1493" spans="36:38" x14ac:dyDescent="0.2">
      <c r="AJ1493" s="64"/>
      <c r="AK1493" s="64"/>
      <c r="AL1493" s="64"/>
    </row>
    <row r="1494" spans="36:38" x14ac:dyDescent="0.2">
      <c r="AJ1494" s="64"/>
      <c r="AK1494" s="64"/>
      <c r="AL1494" s="64"/>
    </row>
    <row r="1495" spans="36:38" x14ac:dyDescent="0.2">
      <c r="AJ1495" s="64"/>
      <c r="AK1495" s="64"/>
      <c r="AL1495" s="64"/>
    </row>
    <row r="1496" spans="36:38" x14ac:dyDescent="0.2">
      <c r="AJ1496" s="64"/>
      <c r="AK1496" s="64"/>
      <c r="AL1496" s="64"/>
    </row>
    <row r="1497" spans="36:38" x14ac:dyDescent="0.2">
      <c r="AJ1497" s="64"/>
      <c r="AK1497" s="64"/>
      <c r="AL1497" s="64"/>
    </row>
    <row r="1498" spans="36:38" x14ac:dyDescent="0.2">
      <c r="AJ1498" s="64"/>
      <c r="AK1498" s="64"/>
      <c r="AL1498" s="64"/>
    </row>
    <row r="1499" spans="36:38" x14ac:dyDescent="0.2">
      <c r="AJ1499" s="64"/>
      <c r="AK1499" s="64"/>
      <c r="AL1499" s="64"/>
    </row>
    <row r="1500" spans="36:38" x14ac:dyDescent="0.2">
      <c r="AJ1500" s="64"/>
      <c r="AK1500" s="64"/>
      <c r="AL1500" s="64"/>
    </row>
    <row r="1501" spans="36:38" x14ac:dyDescent="0.2">
      <c r="AJ1501" s="64"/>
      <c r="AK1501" s="64"/>
      <c r="AL1501" s="64"/>
    </row>
    <row r="1502" spans="36:38" x14ac:dyDescent="0.2">
      <c r="AJ1502" s="64"/>
      <c r="AK1502" s="64"/>
      <c r="AL1502" s="64"/>
    </row>
    <row r="1503" spans="36:38" x14ac:dyDescent="0.2">
      <c r="AJ1503" s="64"/>
      <c r="AK1503" s="64"/>
      <c r="AL1503" s="64"/>
    </row>
    <row r="1504" spans="36:38" x14ac:dyDescent="0.2">
      <c r="AJ1504" s="64"/>
      <c r="AK1504" s="64"/>
      <c r="AL1504" s="64"/>
    </row>
    <row r="1505" spans="36:38" x14ac:dyDescent="0.2">
      <c r="AJ1505" s="64"/>
      <c r="AK1505" s="64"/>
      <c r="AL1505" s="64"/>
    </row>
    <row r="1506" spans="36:38" x14ac:dyDescent="0.2">
      <c r="AJ1506" s="64"/>
      <c r="AK1506" s="64"/>
      <c r="AL1506" s="64"/>
    </row>
    <row r="1507" spans="36:38" x14ac:dyDescent="0.2">
      <c r="AJ1507" s="64"/>
      <c r="AK1507" s="64"/>
      <c r="AL1507" s="64"/>
    </row>
    <row r="1508" spans="36:38" x14ac:dyDescent="0.2">
      <c r="AJ1508" s="64"/>
      <c r="AK1508" s="64"/>
      <c r="AL1508" s="64"/>
    </row>
    <row r="1509" spans="36:38" x14ac:dyDescent="0.2">
      <c r="AJ1509" s="64"/>
      <c r="AK1509" s="64"/>
      <c r="AL1509" s="64"/>
    </row>
    <row r="1510" spans="36:38" x14ac:dyDescent="0.2">
      <c r="AJ1510" s="64"/>
      <c r="AK1510" s="64"/>
      <c r="AL1510" s="64"/>
    </row>
    <row r="1511" spans="36:38" x14ac:dyDescent="0.2">
      <c r="AJ1511" s="64"/>
      <c r="AK1511" s="64"/>
      <c r="AL1511" s="64"/>
    </row>
    <row r="1512" spans="36:38" x14ac:dyDescent="0.2">
      <c r="AJ1512" s="64"/>
      <c r="AK1512" s="64"/>
      <c r="AL1512" s="64"/>
    </row>
    <row r="1513" spans="36:38" x14ac:dyDescent="0.2">
      <c r="AJ1513" s="64"/>
      <c r="AK1513" s="64"/>
      <c r="AL1513" s="64"/>
    </row>
    <row r="1514" spans="36:38" x14ac:dyDescent="0.2">
      <c r="AJ1514" s="64"/>
      <c r="AK1514" s="64"/>
      <c r="AL1514" s="64"/>
    </row>
    <row r="1515" spans="36:38" x14ac:dyDescent="0.2">
      <c r="AJ1515" s="64"/>
      <c r="AK1515" s="64"/>
      <c r="AL1515" s="64"/>
    </row>
    <row r="1516" spans="36:38" x14ac:dyDescent="0.2">
      <c r="AJ1516" s="64"/>
      <c r="AK1516" s="64"/>
      <c r="AL1516" s="64"/>
    </row>
    <row r="1517" spans="36:38" x14ac:dyDescent="0.2">
      <c r="AJ1517" s="64"/>
      <c r="AK1517" s="64"/>
      <c r="AL1517" s="64"/>
    </row>
    <row r="1518" spans="36:38" x14ac:dyDescent="0.2">
      <c r="AJ1518" s="64"/>
      <c r="AK1518" s="64"/>
      <c r="AL1518" s="64"/>
    </row>
    <row r="1519" spans="36:38" x14ac:dyDescent="0.2">
      <c r="AJ1519" s="64"/>
      <c r="AK1519" s="64"/>
      <c r="AL1519" s="64"/>
    </row>
    <row r="1520" spans="36:38" x14ac:dyDescent="0.2">
      <c r="AJ1520" s="64"/>
      <c r="AK1520" s="64"/>
      <c r="AL1520" s="64"/>
    </row>
    <row r="1521" spans="36:38" x14ac:dyDescent="0.2">
      <c r="AJ1521" s="64"/>
      <c r="AK1521" s="64"/>
      <c r="AL1521" s="64"/>
    </row>
    <row r="1522" spans="36:38" x14ac:dyDescent="0.2">
      <c r="AJ1522" s="64"/>
      <c r="AK1522" s="64"/>
      <c r="AL1522" s="64"/>
    </row>
    <row r="1523" spans="36:38" x14ac:dyDescent="0.2">
      <c r="AJ1523" s="64"/>
      <c r="AK1523" s="64"/>
      <c r="AL1523" s="64"/>
    </row>
    <row r="1524" spans="36:38" x14ac:dyDescent="0.2">
      <c r="AJ1524" s="64"/>
      <c r="AK1524" s="64"/>
      <c r="AL1524" s="64"/>
    </row>
    <row r="1525" spans="36:38" x14ac:dyDescent="0.2">
      <c r="AJ1525" s="64"/>
      <c r="AK1525" s="64"/>
      <c r="AL1525" s="64"/>
    </row>
    <row r="1526" spans="36:38" x14ac:dyDescent="0.2">
      <c r="AJ1526" s="64"/>
      <c r="AK1526" s="64"/>
      <c r="AL1526" s="64"/>
    </row>
    <row r="1527" spans="36:38" x14ac:dyDescent="0.2">
      <c r="AJ1527" s="64"/>
      <c r="AK1527" s="64"/>
      <c r="AL1527" s="64"/>
    </row>
    <row r="1528" spans="36:38" x14ac:dyDescent="0.2">
      <c r="AJ1528" s="64"/>
      <c r="AK1528" s="64"/>
      <c r="AL1528" s="64"/>
    </row>
    <row r="1529" spans="36:38" x14ac:dyDescent="0.2">
      <c r="AJ1529" s="64"/>
      <c r="AK1529" s="64"/>
      <c r="AL1529" s="64"/>
    </row>
    <row r="1530" spans="36:38" x14ac:dyDescent="0.2">
      <c r="AJ1530" s="64"/>
      <c r="AK1530" s="64"/>
      <c r="AL1530" s="64"/>
    </row>
    <row r="1531" spans="36:38" x14ac:dyDescent="0.2">
      <c r="AJ1531" s="64"/>
      <c r="AK1531" s="64"/>
      <c r="AL1531" s="64"/>
    </row>
    <row r="1532" spans="36:38" x14ac:dyDescent="0.2">
      <c r="AJ1532" s="64"/>
      <c r="AK1532" s="64"/>
      <c r="AL1532" s="64"/>
    </row>
    <row r="1533" spans="36:38" x14ac:dyDescent="0.2">
      <c r="AJ1533" s="64"/>
      <c r="AK1533" s="64"/>
      <c r="AL1533" s="64"/>
    </row>
    <row r="1534" spans="36:38" x14ac:dyDescent="0.2">
      <c r="AJ1534" s="64"/>
      <c r="AK1534" s="64"/>
      <c r="AL1534" s="64"/>
    </row>
    <row r="1535" spans="36:38" x14ac:dyDescent="0.2">
      <c r="AJ1535" s="64"/>
      <c r="AK1535" s="64"/>
      <c r="AL1535" s="64"/>
    </row>
    <row r="1536" spans="36:38" x14ac:dyDescent="0.2">
      <c r="AJ1536" s="64"/>
      <c r="AK1536" s="64"/>
      <c r="AL1536" s="64"/>
    </row>
    <row r="1537" spans="36:38" x14ac:dyDescent="0.2">
      <c r="AJ1537" s="64"/>
      <c r="AK1537" s="64"/>
      <c r="AL1537" s="64"/>
    </row>
    <row r="1538" spans="36:38" x14ac:dyDescent="0.2">
      <c r="AJ1538" s="64"/>
      <c r="AK1538" s="64"/>
      <c r="AL1538" s="64"/>
    </row>
    <row r="1539" spans="36:38" x14ac:dyDescent="0.2">
      <c r="AJ1539" s="64"/>
      <c r="AK1539" s="64"/>
      <c r="AL1539" s="64"/>
    </row>
    <row r="1540" spans="36:38" x14ac:dyDescent="0.2">
      <c r="AJ1540" s="64"/>
      <c r="AK1540" s="64"/>
      <c r="AL1540" s="64"/>
    </row>
    <row r="1541" spans="36:38" x14ac:dyDescent="0.2">
      <c r="AJ1541" s="64"/>
      <c r="AK1541" s="64"/>
      <c r="AL1541" s="64"/>
    </row>
    <row r="1542" spans="36:38" x14ac:dyDescent="0.2">
      <c r="AJ1542" s="64"/>
      <c r="AK1542" s="64"/>
      <c r="AL1542" s="64"/>
    </row>
  </sheetData>
  <phoneticPr fontId="0" type="noConversion"/>
  <conditionalFormatting sqref="AG5:AI64">
    <cfRule type="cellIs" dxfId="33" priority="5" stopIfTrue="1" operator="equal">
      <formula>0</formula>
    </cfRule>
  </conditionalFormatting>
  <conditionalFormatting sqref="AH5:AK64">
    <cfRule type="cellIs" dxfId="32" priority="4" stopIfTrue="1" operator="equal">
      <formula>0</formula>
    </cfRule>
  </conditionalFormatting>
  <conditionalFormatting sqref="AH5:AK64">
    <cfRule type="cellIs" dxfId="31" priority="3" stopIfTrue="1" operator="equal">
      <formula>0</formula>
    </cfRule>
  </conditionalFormatting>
  <conditionalFormatting sqref="AI5:AL64">
    <cfRule type="cellIs" dxfId="30" priority="2" stopIfTrue="1" operator="equal">
      <formula>0</formula>
    </cfRule>
  </conditionalFormatting>
  <conditionalFormatting sqref="AJ35:AN58 AJ5:AL34 AJ59:AL84">
    <cfRule type="cellIs" dxfId="29" priority="1" stopIfTrue="1" operator="equal">
      <formula>0</formula>
    </cfRule>
  </conditionalFormatting>
  <printOptions horizontalCentered="1" verticalCentered="1"/>
  <pageMargins left="0.25" right="0.25" top="0.7" bottom="0.47" header="0.42" footer="0.3"/>
  <pageSetup paperSize="5" scale="30" orientation="landscape" cellComments="asDisplayed" horizontalDpi="300" verticalDpi="300" r:id="rId1"/>
  <headerFooter alignWithMargins="0">
    <oddHeader>&amp;C&amp;"Lucida Sans Unicode,Bold"&amp;11COMPANY -  BRAND - SEASON
&amp;A</oddHeader>
    <oddFooter>&amp;R&amp;"Lucida Sans Unicode,Regular"&amp;9&amp;D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CJ1542"/>
  <sheetViews>
    <sheetView view="pageBreakPreview" topLeftCell="E14" zoomScaleNormal="100" zoomScaleSheetLayoutView="100" workbookViewId="0">
      <selection activeCell="D1" sqref="D1"/>
    </sheetView>
  </sheetViews>
  <sheetFormatPr defaultColWidth="3.42578125" defaultRowHeight="12.75" outlineLevelCol="1" x14ac:dyDescent="0.2"/>
  <cols>
    <col min="1" max="3" width="0" style="62" hidden="1" customWidth="1"/>
    <col min="4" max="4" width="1.42578125" style="62" customWidth="1"/>
    <col min="5" max="6" width="7.85546875" style="62" customWidth="1"/>
    <col min="7" max="7" width="14" style="229" customWidth="1"/>
    <col min="8" max="8" width="11.85546875" style="62" customWidth="1"/>
    <col min="9" max="9" width="5" style="62" customWidth="1"/>
    <col min="10" max="10" width="5.42578125" style="62" customWidth="1"/>
    <col min="11" max="11" width="5" style="62" customWidth="1"/>
    <col min="12" max="12" width="12.140625" style="62" customWidth="1"/>
    <col min="13" max="13" width="5.140625" style="62" customWidth="1"/>
    <col min="14" max="15" width="4.7109375" style="62" customWidth="1"/>
    <col min="16" max="17" width="5.42578125" style="62" customWidth="1"/>
    <col min="18" max="18" width="4.42578125" style="62" customWidth="1"/>
    <col min="19" max="24" width="4.42578125" style="62" customWidth="1" outlineLevel="1"/>
    <col min="25" max="34" width="4.28515625" style="62" customWidth="1" outlineLevel="1"/>
    <col min="35" max="35" width="4.28515625" style="62" customWidth="1" outlineLevel="1" collapsed="1"/>
    <col min="36" max="36" width="4.42578125" style="62" bestFit="1" customWidth="1"/>
    <col min="37" max="37" width="5.140625" style="62" bestFit="1" customWidth="1"/>
    <col min="38" max="38" width="5.7109375" style="62" bestFit="1" customWidth="1"/>
    <col min="39" max="87" width="3" customWidth="1"/>
    <col min="88" max="16384" width="3.42578125" style="62"/>
  </cols>
  <sheetData>
    <row r="1" spans="1:87" s="41" customFormat="1" ht="18.75" thickTop="1" x14ac:dyDescent="0.25">
      <c r="D1" s="47">
        <v>1</v>
      </c>
      <c r="E1" s="154" t="s">
        <v>0</v>
      </c>
      <c r="F1" s="121"/>
      <c r="G1" s="218"/>
      <c r="H1" s="48"/>
      <c r="I1" s="48"/>
      <c r="J1" s="48"/>
      <c r="K1" s="48"/>
      <c r="L1" s="65" t="s">
        <v>12</v>
      </c>
      <c r="M1" s="156"/>
      <c r="N1" s="156"/>
      <c r="O1" s="156"/>
      <c r="P1" s="156"/>
      <c r="Q1" s="156"/>
      <c r="R1" s="156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26"/>
      <c r="AK1" s="233"/>
      <c r="AL1" s="27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</row>
    <row r="2" spans="1:87" s="41" customFormat="1" ht="18" x14ac:dyDescent="0.25">
      <c r="C2" s="237"/>
      <c r="D2" s="50">
        <f t="shared" ref="D2:D65" si="0">D1+1</f>
        <v>2</v>
      </c>
      <c r="E2" s="155"/>
      <c r="F2" s="203"/>
      <c r="G2" s="219"/>
      <c r="H2" s="51"/>
      <c r="I2" s="54"/>
      <c r="J2" s="51"/>
      <c r="K2" s="51"/>
      <c r="L2" s="66" t="s">
        <v>25</v>
      </c>
      <c r="M2" s="157"/>
      <c r="N2" s="157"/>
      <c r="O2" s="157"/>
      <c r="P2" s="157"/>
      <c r="Q2" s="157"/>
      <c r="R2" s="157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28"/>
      <c r="AK2" s="31"/>
      <c r="AL2" s="29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</row>
    <row r="3" spans="1:87" s="41" customFormat="1" ht="18" x14ac:dyDescent="0.25">
      <c r="A3" s="239"/>
      <c r="B3" s="240"/>
      <c r="C3" s="237"/>
      <c r="D3" s="50">
        <f t="shared" si="0"/>
        <v>3</v>
      </c>
      <c r="E3" s="53"/>
      <c r="F3" s="204"/>
      <c r="G3" s="219"/>
      <c r="H3" s="54"/>
      <c r="I3" s="54"/>
      <c r="J3" s="54"/>
      <c r="K3" s="54"/>
      <c r="L3" s="66" t="s">
        <v>7</v>
      </c>
      <c r="M3" s="158" t="str">
        <f>IF(ISBLANK(M1)," ",M1)</f>
        <v xml:space="preserve"> </v>
      </c>
      <c r="N3" s="158" t="str">
        <f t="shared" ref="N3:AI3" si="1">IF(ISBLANK(N1)," ",N1)</f>
        <v xml:space="preserve"> </v>
      </c>
      <c r="O3" s="158" t="str">
        <f t="shared" si="1"/>
        <v xml:space="preserve"> </v>
      </c>
      <c r="P3" s="158" t="str">
        <f t="shared" si="1"/>
        <v xml:space="preserve"> </v>
      </c>
      <c r="Q3" s="158" t="str">
        <f t="shared" si="1"/>
        <v xml:space="preserve"> </v>
      </c>
      <c r="R3" s="158" t="str">
        <f t="shared" si="1"/>
        <v xml:space="preserve"> </v>
      </c>
      <c r="S3" s="158" t="str">
        <f t="shared" si="1"/>
        <v xml:space="preserve"> </v>
      </c>
      <c r="T3" s="158" t="str">
        <f t="shared" si="1"/>
        <v xml:space="preserve"> </v>
      </c>
      <c r="U3" s="158" t="str">
        <f t="shared" si="1"/>
        <v xml:space="preserve"> </v>
      </c>
      <c r="V3" s="158" t="str">
        <f t="shared" si="1"/>
        <v xml:space="preserve"> </v>
      </c>
      <c r="W3" s="158" t="str">
        <f t="shared" si="1"/>
        <v xml:space="preserve"> </v>
      </c>
      <c r="X3" s="158" t="str">
        <f t="shared" si="1"/>
        <v xml:space="preserve"> </v>
      </c>
      <c r="Y3" s="158" t="str">
        <f t="shared" si="1"/>
        <v xml:space="preserve"> </v>
      </c>
      <c r="Z3" s="158" t="str">
        <f t="shared" si="1"/>
        <v xml:space="preserve"> </v>
      </c>
      <c r="AA3" s="158" t="str">
        <f t="shared" si="1"/>
        <v xml:space="preserve"> </v>
      </c>
      <c r="AB3" s="158" t="str">
        <f t="shared" si="1"/>
        <v xml:space="preserve"> </v>
      </c>
      <c r="AC3" s="158" t="str">
        <f t="shared" si="1"/>
        <v xml:space="preserve"> </v>
      </c>
      <c r="AD3" s="158" t="str">
        <f t="shared" si="1"/>
        <v xml:space="preserve"> </v>
      </c>
      <c r="AE3" s="158" t="str">
        <f t="shared" si="1"/>
        <v xml:space="preserve"> </v>
      </c>
      <c r="AF3" s="158" t="str">
        <f t="shared" si="1"/>
        <v xml:space="preserve"> </v>
      </c>
      <c r="AG3" s="158" t="str">
        <f t="shared" si="1"/>
        <v xml:space="preserve"> </v>
      </c>
      <c r="AH3" s="158" t="str">
        <f t="shared" si="1"/>
        <v xml:space="preserve"> </v>
      </c>
      <c r="AI3" s="158" t="str">
        <f t="shared" si="1"/>
        <v xml:space="preserve"> </v>
      </c>
      <c r="AJ3" s="30" t="s">
        <v>1</v>
      </c>
      <c r="AK3" s="31" t="s">
        <v>57</v>
      </c>
      <c r="AL3" s="32" t="s">
        <v>1</v>
      </c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</row>
    <row r="4" spans="1:87" s="41" customFormat="1" ht="18.75" thickBot="1" x14ac:dyDescent="0.3">
      <c r="A4" s="239"/>
      <c r="B4" s="239"/>
      <c r="C4" s="238"/>
      <c r="D4" s="50">
        <f t="shared" si="0"/>
        <v>4</v>
      </c>
      <c r="E4" s="55" t="s">
        <v>48</v>
      </c>
      <c r="F4" s="205" t="s">
        <v>2</v>
      </c>
      <c r="G4" s="220" t="s">
        <v>3</v>
      </c>
      <c r="H4" s="56" t="s">
        <v>4</v>
      </c>
      <c r="I4" s="230" t="s">
        <v>5</v>
      </c>
      <c r="J4" s="56" t="s">
        <v>6</v>
      </c>
      <c r="K4" s="56" t="s">
        <v>10</v>
      </c>
      <c r="L4" s="67" t="s">
        <v>26</v>
      </c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33" t="s">
        <v>8</v>
      </c>
      <c r="AK4" s="234" t="str">
        <f>I4</f>
        <v>Cost</v>
      </c>
      <c r="AL4" s="34" t="s">
        <v>6</v>
      </c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</row>
    <row r="5" spans="1:87" s="1" customFormat="1" ht="17.25" thickTop="1" x14ac:dyDescent="0.25">
      <c r="A5" s="236"/>
      <c r="B5" s="236"/>
      <c r="C5" s="236"/>
      <c r="D5" s="50">
        <f t="shared" si="0"/>
        <v>5</v>
      </c>
      <c r="E5" s="20"/>
      <c r="F5" s="206"/>
      <c r="G5" s="222"/>
      <c r="H5" s="45"/>
      <c r="I5" s="18"/>
      <c r="J5" s="18"/>
      <c r="K5" s="191" t="str">
        <f t="shared" ref="K5:K68" si="2">IF(ISERROR((J5-I5)/J5)," ",((J5-I5)/J5))</f>
        <v xml:space="preserve"> </v>
      </c>
      <c r="L5" s="12"/>
      <c r="M5" s="192"/>
      <c r="N5" s="19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35">
        <f>SUM(M5:AI5)</f>
        <v>0</v>
      </c>
      <c r="AK5" s="36">
        <f t="shared" ref="AK5:AK68" si="3">I5*AJ5</f>
        <v>0</v>
      </c>
      <c r="AL5" s="37">
        <f t="shared" ref="AL5:AL68" si="4">J5*AJ5</f>
        <v>0</v>
      </c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</row>
    <row r="6" spans="1:87" s="1" customFormat="1" ht="16.5" x14ac:dyDescent="0.25">
      <c r="A6" s="236"/>
      <c r="B6" s="236"/>
      <c r="C6" s="236"/>
      <c r="D6" s="50">
        <f t="shared" si="0"/>
        <v>6</v>
      </c>
      <c r="E6" s="20"/>
      <c r="F6" s="206"/>
      <c r="G6" s="221"/>
      <c r="H6" s="45"/>
      <c r="I6" s="18"/>
      <c r="J6" s="18"/>
      <c r="K6" s="191" t="str">
        <f t="shared" si="2"/>
        <v xml:space="preserve"> </v>
      </c>
      <c r="L6" s="12"/>
      <c r="M6" s="192"/>
      <c r="N6" s="192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35">
        <f t="shared" ref="AJ6:AJ54" si="5">SUM(M6:AI6)</f>
        <v>0</v>
      </c>
      <c r="AK6" s="36">
        <f t="shared" si="3"/>
        <v>0</v>
      </c>
      <c r="AL6" s="37">
        <f t="shared" si="4"/>
        <v>0</v>
      </c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</row>
    <row r="7" spans="1:87" s="1" customFormat="1" ht="16.5" x14ac:dyDescent="0.25">
      <c r="A7" s="236"/>
      <c r="B7" s="236"/>
      <c r="C7" s="236"/>
      <c r="D7" s="50">
        <f t="shared" si="0"/>
        <v>7</v>
      </c>
      <c r="E7" s="20"/>
      <c r="F7" s="217"/>
      <c r="G7" s="231" t="s">
        <v>56</v>
      </c>
      <c r="H7" s="45"/>
      <c r="I7" s="18"/>
      <c r="J7" s="18"/>
      <c r="K7" s="191" t="str">
        <f t="shared" si="2"/>
        <v xml:space="preserve"> </v>
      </c>
      <c r="L7" s="12"/>
      <c r="M7" s="192"/>
      <c r="N7" s="19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35">
        <f t="shared" si="5"/>
        <v>0</v>
      </c>
      <c r="AK7" s="36">
        <f t="shared" si="3"/>
        <v>0</v>
      </c>
      <c r="AL7" s="37">
        <f t="shared" si="4"/>
        <v>0</v>
      </c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</row>
    <row r="8" spans="1:87" s="1" customFormat="1" ht="16.5" x14ac:dyDescent="0.25">
      <c r="A8" s="236"/>
      <c r="B8" s="236"/>
      <c r="C8" s="236"/>
      <c r="D8" s="50">
        <f t="shared" si="0"/>
        <v>8</v>
      </c>
      <c r="E8" s="20"/>
      <c r="F8" s="206"/>
      <c r="G8" s="231"/>
      <c r="H8" s="45"/>
      <c r="I8" s="18"/>
      <c r="J8" s="18"/>
      <c r="K8" s="191" t="str">
        <f t="shared" si="2"/>
        <v xml:space="preserve"> </v>
      </c>
      <c r="L8" s="12"/>
      <c r="M8" s="19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35">
        <f t="shared" si="5"/>
        <v>0</v>
      </c>
      <c r="AK8" s="36">
        <f t="shared" si="3"/>
        <v>0</v>
      </c>
      <c r="AL8" s="37">
        <f t="shared" si="4"/>
        <v>0</v>
      </c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</row>
    <row r="9" spans="1:87" s="1" customFormat="1" ht="16.5" x14ac:dyDescent="0.25">
      <c r="A9" s="236"/>
      <c r="B9" s="236"/>
      <c r="C9" s="236"/>
      <c r="D9" s="50">
        <f t="shared" si="0"/>
        <v>9</v>
      </c>
      <c r="E9" s="20"/>
      <c r="F9" s="217"/>
      <c r="G9" s="231"/>
      <c r="H9" s="45"/>
      <c r="I9" s="18"/>
      <c r="J9" s="18"/>
      <c r="K9" s="191" t="str">
        <f t="shared" si="2"/>
        <v xml:space="preserve"> </v>
      </c>
      <c r="L9" s="12"/>
      <c r="M9" s="192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35">
        <f t="shared" si="5"/>
        <v>0</v>
      </c>
      <c r="AK9" s="36">
        <f t="shared" si="3"/>
        <v>0</v>
      </c>
      <c r="AL9" s="37">
        <f t="shared" si="4"/>
        <v>0</v>
      </c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</row>
    <row r="10" spans="1:87" s="1" customFormat="1" ht="16.5" x14ac:dyDescent="0.25">
      <c r="A10" s="236"/>
      <c r="B10" s="236"/>
      <c r="C10" s="236"/>
      <c r="D10" s="50">
        <f t="shared" si="0"/>
        <v>10</v>
      </c>
      <c r="E10" s="20"/>
      <c r="F10" s="206"/>
      <c r="G10" s="231"/>
      <c r="H10" s="45"/>
      <c r="I10" s="18"/>
      <c r="J10" s="18"/>
      <c r="K10" s="191" t="str">
        <f t="shared" si="2"/>
        <v xml:space="preserve"> </v>
      </c>
      <c r="L10" s="12"/>
      <c r="M10" s="19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35">
        <f t="shared" si="5"/>
        <v>0</v>
      </c>
      <c r="AK10" s="36">
        <f t="shared" si="3"/>
        <v>0</v>
      </c>
      <c r="AL10" s="37">
        <f t="shared" si="4"/>
        <v>0</v>
      </c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</row>
    <row r="11" spans="1:87" s="1" customFormat="1" ht="16.5" x14ac:dyDescent="0.25">
      <c r="A11" s="236"/>
      <c r="B11" s="236"/>
      <c r="C11" s="236"/>
      <c r="D11" s="50">
        <f t="shared" si="0"/>
        <v>11</v>
      </c>
      <c r="E11" s="20"/>
      <c r="F11" s="206"/>
      <c r="G11" s="231"/>
      <c r="H11" s="45"/>
      <c r="I11" s="18"/>
      <c r="J11" s="18"/>
      <c r="K11" s="191" t="str">
        <f t="shared" si="2"/>
        <v xml:space="preserve"> </v>
      </c>
      <c r="L11" s="12"/>
      <c r="M11" s="19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35">
        <f t="shared" si="5"/>
        <v>0</v>
      </c>
      <c r="AK11" s="36">
        <f t="shared" si="3"/>
        <v>0</v>
      </c>
      <c r="AL11" s="37">
        <f t="shared" si="4"/>
        <v>0</v>
      </c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</row>
    <row r="12" spans="1:87" s="1" customFormat="1" ht="16.5" x14ac:dyDescent="0.25">
      <c r="A12" s="236"/>
      <c r="B12" s="236"/>
      <c r="C12" s="236"/>
      <c r="D12" s="50">
        <f t="shared" si="0"/>
        <v>12</v>
      </c>
      <c r="E12" s="20"/>
      <c r="F12" s="206"/>
      <c r="G12" s="231"/>
      <c r="H12" s="45"/>
      <c r="I12" s="18"/>
      <c r="J12" s="18"/>
      <c r="K12" s="191" t="str">
        <f t="shared" si="2"/>
        <v xml:space="preserve"> </v>
      </c>
      <c r="L12" s="12"/>
      <c r="M12" s="19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35">
        <f t="shared" si="5"/>
        <v>0</v>
      </c>
      <c r="AK12" s="36">
        <f t="shared" si="3"/>
        <v>0</v>
      </c>
      <c r="AL12" s="37">
        <f t="shared" si="4"/>
        <v>0</v>
      </c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</row>
    <row r="13" spans="1:87" s="1" customFormat="1" ht="16.5" x14ac:dyDescent="0.25">
      <c r="A13" s="236"/>
      <c r="B13" s="236"/>
      <c r="C13" s="236"/>
      <c r="D13" s="50">
        <f t="shared" si="0"/>
        <v>13</v>
      </c>
      <c r="E13" s="20"/>
      <c r="F13" s="206"/>
      <c r="G13" s="231"/>
      <c r="H13" s="45"/>
      <c r="I13" s="18"/>
      <c r="J13" s="18"/>
      <c r="K13" s="191" t="str">
        <f t="shared" si="2"/>
        <v xml:space="preserve"> </v>
      </c>
      <c r="L13" s="12"/>
      <c r="M13" s="19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35">
        <f t="shared" si="5"/>
        <v>0</v>
      </c>
      <c r="AK13" s="36">
        <f t="shared" si="3"/>
        <v>0</v>
      </c>
      <c r="AL13" s="37">
        <f t="shared" si="4"/>
        <v>0</v>
      </c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</row>
    <row r="14" spans="1:87" s="1" customFormat="1" ht="17.25" thickBot="1" x14ac:dyDescent="0.3">
      <c r="A14" s="236"/>
      <c r="B14" s="236"/>
      <c r="C14" s="236"/>
      <c r="D14" s="50">
        <f t="shared" si="0"/>
        <v>14</v>
      </c>
      <c r="E14" s="25"/>
      <c r="F14" s="207"/>
      <c r="G14" s="232"/>
      <c r="H14" s="46"/>
      <c r="I14" s="19"/>
      <c r="J14" s="19"/>
      <c r="K14" s="13" t="str">
        <f t="shared" si="2"/>
        <v xml:space="preserve"> </v>
      </c>
      <c r="L14" s="14"/>
      <c r="M14" s="19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38">
        <f t="shared" si="5"/>
        <v>0</v>
      </c>
      <c r="AK14" s="39">
        <f t="shared" si="3"/>
        <v>0</v>
      </c>
      <c r="AL14" s="40">
        <f t="shared" si="4"/>
        <v>0</v>
      </c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</row>
    <row r="15" spans="1:87" s="1" customFormat="1" ht="17.25" thickTop="1" x14ac:dyDescent="0.25">
      <c r="A15" s="236"/>
      <c r="B15" s="236"/>
      <c r="C15" s="236"/>
      <c r="D15" s="50">
        <f t="shared" si="0"/>
        <v>15</v>
      </c>
      <c r="E15" s="20"/>
      <c r="F15" s="206"/>
      <c r="G15" s="222"/>
      <c r="H15" s="45"/>
      <c r="I15" s="18"/>
      <c r="J15" s="18"/>
      <c r="K15" s="191" t="str">
        <f t="shared" si="2"/>
        <v xml:space="preserve"> </v>
      </c>
      <c r="L15" s="12"/>
      <c r="M15" s="19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35">
        <f t="shared" si="5"/>
        <v>0</v>
      </c>
      <c r="AK15" s="36">
        <f t="shared" si="3"/>
        <v>0</v>
      </c>
      <c r="AL15" s="37">
        <f t="shared" si="4"/>
        <v>0</v>
      </c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</row>
    <row r="16" spans="1:87" s="1" customFormat="1" ht="16.5" x14ac:dyDescent="0.25">
      <c r="A16" s="236"/>
      <c r="B16" s="236"/>
      <c r="C16" s="236"/>
      <c r="D16" s="50">
        <f t="shared" si="0"/>
        <v>16</v>
      </c>
      <c r="E16" s="20"/>
      <c r="F16" s="206"/>
      <c r="G16" s="221"/>
      <c r="H16" s="45"/>
      <c r="I16" s="18"/>
      <c r="J16" s="18"/>
      <c r="K16" s="191" t="str">
        <f t="shared" si="2"/>
        <v xml:space="preserve"> </v>
      </c>
      <c r="L16" s="12"/>
      <c r="M16" s="19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35">
        <f t="shared" si="5"/>
        <v>0</v>
      </c>
      <c r="AK16" s="36">
        <f t="shared" si="3"/>
        <v>0</v>
      </c>
      <c r="AL16" s="37">
        <f t="shared" si="4"/>
        <v>0</v>
      </c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</row>
    <row r="17" spans="1:87" s="1" customFormat="1" ht="16.5" x14ac:dyDescent="0.25">
      <c r="A17" s="236"/>
      <c r="B17" s="236"/>
      <c r="C17" s="236"/>
      <c r="D17" s="50">
        <f t="shared" si="0"/>
        <v>17</v>
      </c>
      <c r="E17" s="20"/>
      <c r="F17" s="206"/>
      <c r="G17" s="231" t="s">
        <v>56</v>
      </c>
      <c r="H17" s="45"/>
      <c r="I17" s="18"/>
      <c r="J17" s="18"/>
      <c r="K17" s="191" t="str">
        <f t="shared" si="2"/>
        <v xml:space="preserve"> </v>
      </c>
      <c r="L17" s="12"/>
      <c r="M17" s="19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35">
        <f t="shared" si="5"/>
        <v>0</v>
      </c>
      <c r="AK17" s="36">
        <f t="shared" si="3"/>
        <v>0</v>
      </c>
      <c r="AL17" s="37">
        <f t="shared" si="4"/>
        <v>0</v>
      </c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</row>
    <row r="18" spans="1:87" s="1" customFormat="1" ht="16.5" x14ac:dyDescent="0.25">
      <c r="A18" s="236"/>
      <c r="B18" s="236"/>
      <c r="C18" s="236"/>
      <c r="D18" s="50">
        <f t="shared" si="0"/>
        <v>18</v>
      </c>
      <c r="E18" s="20"/>
      <c r="F18" s="206"/>
      <c r="G18" s="231"/>
      <c r="H18" s="45"/>
      <c r="I18" s="18"/>
      <c r="J18" s="18"/>
      <c r="K18" s="191" t="str">
        <f t="shared" si="2"/>
        <v xml:space="preserve"> </v>
      </c>
      <c r="L18" s="12"/>
      <c r="M18" s="19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35">
        <f t="shared" si="5"/>
        <v>0</v>
      </c>
      <c r="AK18" s="36">
        <f t="shared" si="3"/>
        <v>0</v>
      </c>
      <c r="AL18" s="37">
        <f t="shared" si="4"/>
        <v>0</v>
      </c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</row>
    <row r="19" spans="1:87" s="1" customFormat="1" ht="16.5" x14ac:dyDescent="0.25">
      <c r="A19" s="236"/>
      <c r="B19" s="236"/>
      <c r="C19" s="236"/>
      <c r="D19" s="50">
        <f t="shared" si="0"/>
        <v>19</v>
      </c>
      <c r="E19" s="20"/>
      <c r="F19" s="206"/>
      <c r="G19" s="231"/>
      <c r="H19" s="45"/>
      <c r="I19" s="18"/>
      <c r="J19" s="18"/>
      <c r="K19" s="191" t="str">
        <f t="shared" si="2"/>
        <v xml:space="preserve"> </v>
      </c>
      <c r="L19" s="12"/>
      <c r="M19" s="19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35">
        <f t="shared" si="5"/>
        <v>0</v>
      </c>
      <c r="AK19" s="36">
        <f t="shared" si="3"/>
        <v>0</v>
      </c>
      <c r="AL19" s="37">
        <f t="shared" si="4"/>
        <v>0</v>
      </c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</row>
    <row r="20" spans="1:87" s="1" customFormat="1" ht="16.5" x14ac:dyDescent="0.25">
      <c r="A20" s="236"/>
      <c r="B20" s="236"/>
      <c r="C20" s="236"/>
      <c r="D20" s="50">
        <f t="shared" si="0"/>
        <v>20</v>
      </c>
      <c r="E20" s="20"/>
      <c r="F20" s="206"/>
      <c r="G20" s="231"/>
      <c r="H20" s="45"/>
      <c r="I20" s="18"/>
      <c r="J20" s="18"/>
      <c r="K20" s="191" t="str">
        <f t="shared" si="2"/>
        <v xml:space="preserve"> </v>
      </c>
      <c r="L20" s="12"/>
      <c r="M20" s="192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35">
        <f t="shared" si="5"/>
        <v>0</v>
      </c>
      <c r="AK20" s="36">
        <f t="shared" si="3"/>
        <v>0</v>
      </c>
      <c r="AL20" s="37">
        <f t="shared" si="4"/>
        <v>0</v>
      </c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</row>
    <row r="21" spans="1:87" s="1" customFormat="1" ht="16.5" x14ac:dyDescent="0.25">
      <c r="A21" s="236"/>
      <c r="B21" s="236"/>
      <c r="C21" s="236"/>
      <c r="D21" s="50">
        <f t="shared" si="0"/>
        <v>21</v>
      </c>
      <c r="E21" s="20"/>
      <c r="F21" s="206"/>
      <c r="G21" s="231"/>
      <c r="H21" s="45"/>
      <c r="I21" s="18"/>
      <c r="J21" s="18"/>
      <c r="K21" s="191" t="str">
        <f t="shared" si="2"/>
        <v xml:space="preserve"> </v>
      </c>
      <c r="L21" s="12"/>
      <c r="M21" s="19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35">
        <f t="shared" si="5"/>
        <v>0</v>
      </c>
      <c r="AK21" s="36">
        <f t="shared" si="3"/>
        <v>0</v>
      </c>
      <c r="AL21" s="37">
        <f t="shared" si="4"/>
        <v>0</v>
      </c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</row>
    <row r="22" spans="1:87" s="1" customFormat="1" ht="16.5" x14ac:dyDescent="0.25">
      <c r="A22" s="236"/>
      <c r="B22" s="236"/>
      <c r="C22" s="236"/>
      <c r="D22" s="50">
        <f t="shared" si="0"/>
        <v>22</v>
      </c>
      <c r="E22" s="20"/>
      <c r="F22" s="206"/>
      <c r="G22" s="231"/>
      <c r="H22" s="45"/>
      <c r="I22" s="18"/>
      <c r="J22" s="18"/>
      <c r="K22" s="191" t="str">
        <f t="shared" si="2"/>
        <v xml:space="preserve"> </v>
      </c>
      <c r="L22" s="12"/>
      <c r="M22" s="19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35">
        <f t="shared" si="5"/>
        <v>0</v>
      </c>
      <c r="AK22" s="36">
        <f t="shared" si="3"/>
        <v>0</v>
      </c>
      <c r="AL22" s="37">
        <f t="shared" si="4"/>
        <v>0</v>
      </c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</row>
    <row r="23" spans="1:87" s="1" customFormat="1" ht="16.5" x14ac:dyDescent="0.25">
      <c r="A23" s="236"/>
      <c r="B23" s="236"/>
      <c r="C23" s="236"/>
      <c r="D23" s="50">
        <f t="shared" si="0"/>
        <v>23</v>
      </c>
      <c r="E23" s="20"/>
      <c r="F23" s="206"/>
      <c r="G23" s="231"/>
      <c r="H23" s="45"/>
      <c r="I23" s="18"/>
      <c r="J23" s="18"/>
      <c r="K23" s="191" t="str">
        <f t="shared" si="2"/>
        <v xml:space="preserve"> </v>
      </c>
      <c r="L23" s="12"/>
      <c r="M23" s="19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35">
        <f t="shared" si="5"/>
        <v>0</v>
      </c>
      <c r="AK23" s="36">
        <f t="shared" si="3"/>
        <v>0</v>
      </c>
      <c r="AL23" s="37">
        <f t="shared" si="4"/>
        <v>0</v>
      </c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</row>
    <row r="24" spans="1:87" s="1" customFormat="1" ht="17.25" thickBot="1" x14ac:dyDescent="0.3">
      <c r="A24" s="236"/>
      <c r="B24" s="236"/>
      <c r="C24" s="236"/>
      <c r="D24" s="50">
        <f t="shared" si="0"/>
        <v>24</v>
      </c>
      <c r="E24" s="25"/>
      <c r="F24" s="207"/>
      <c r="G24" s="232"/>
      <c r="H24" s="46"/>
      <c r="I24" s="19"/>
      <c r="J24" s="19"/>
      <c r="K24" s="13" t="str">
        <f t="shared" si="2"/>
        <v xml:space="preserve"> </v>
      </c>
      <c r="L24" s="14"/>
      <c r="M24" s="19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38">
        <f t="shared" si="5"/>
        <v>0</v>
      </c>
      <c r="AK24" s="39">
        <f t="shared" si="3"/>
        <v>0</v>
      </c>
      <c r="AL24" s="40">
        <f t="shared" si="4"/>
        <v>0</v>
      </c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</row>
    <row r="25" spans="1:87" s="1" customFormat="1" ht="17.25" thickTop="1" x14ac:dyDescent="0.25">
      <c r="A25" s="236"/>
      <c r="B25" s="236"/>
      <c r="C25" s="236"/>
      <c r="D25" s="50">
        <f t="shared" si="0"/>
        <v>25</v>
      </c>
      <c r="E25" s="20"/>
      <c r="F25" s="206"/>
      <c r="G25" s="222"/>
      <c r="H25" s="45"/>
      <c r="I25" s="18"/>
      <c r="J25" s="18"/>
      <c r="K25" s="191" t="str">
        <f t="shared" si="2"/>
        <v xml:space="preserve"> </v>
      </c>
      <c r="L25" s="12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35">
        <f t="shared" si="5"/>
        <v>0</v>
      </c>
      <c r="AK25" s="36">
        <f t="shared" si="3"/>
        <v>0</v>
      </c>
      <c r="AL25" s="37">
        <f t="shared" si="4"/>
        <v>0</v>
      </c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</row>
    <row r="26" spans="1:87" s="1" customFormat="1" ht="16.5" x14ac:dyDescent="0.25">
      <c r="A26" s="236"/>
      <c r="B26" s="236"/>
      <c r="C26" s="236"/>
      <c r="D26" s="50">
        <f t="shared" si="0"/>
        <v>26</v>
      </c>
      <c r="E26" s="20"/>
      <c r="F26" s="206"/>
      <c r="G26" s="221"/>
      <c r="H26" s="45"/>
      <c r="I26" s="18"/>
      <c r="J26" s="18"/>
      <c r="K26" s="191" t="str">
        <f t="shared" si="2"/>
        <v xml:space="preserve"> </v>
      </c>
      <c r="L26" s="12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35">
        <f t="shared" si="5"/>
        <v>0</v>
      </c>
      <c r="AK26" s="36">
        <f t="shared" si="3"/>
        <v>0</v>
      </c>
      <c r="AL26" s="37">
        <f t="shared" si="4"/>
        <v>0</v>
      </c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</row>
    <row r="27" spans="1:87" s="1" customFormat="1" ht="16.5" x14ac:dyDescent="0.25">
      <c r="A27" s="236"/>
      <c r="B27" s="236"/>
      <c r="C27" s="236"/>
      <c r="D27" s="50">
        <f t="shared" si="0"/>
        <v>27</v>
      </c>
      <c r="E27" s="20"/>
      <c r="F27" s="206"/>
      <c r="G27" s="231" t="s">
        <v>56</v>
      </c>
      <c r="H27" s="45"/>
      <c r="I27" s="18"/>
      <c r="J27" s="18"/>
      <c r="K27" s="191" t="str">
        <f t="shared" si="2"/>
        <v xml:space="preserve"> </v>
      </c>
      <c r="L27" s="12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35">
        <f t="shared" si="5"/>
        <v>0</v>
      </c>
      <c r="AK27" s="36">
        <f t="shared" si="3"/>
        <v>0</v>
      </c>
      <c r="AL27" s="37">
        <f t="shared" si="4"/>
        <v>0</v>
      </c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</row>
    <row r="28" spans="1:87" s="1" customFormat="1" ht="16.5" x14ac:dyDescent="0.25">
      <c r="A28" s="236"/>
      <c r="B28" s="236"/>
      <c r="C28" s="236"/>
      <c r="D28" s="50">
        <f t="shared" si="0"/>
        <v>28</v>
      </c>
      <c r="E28" s="20"/>
      <c r="F28" s="206"/>
      <c r="G28" s="231"/>
      <c r="H28" s="45"/>
      <c r="I28" s="18"/>
      <c r="J28" s="18"/>
      <c r="K28" s="191" t="str">
        <f t="shared" si="2"/>
        <v xml:space="preserve"> </v>
      </c>
      <c r="L28" s="12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35">
        <f t="shared" si="5"/>
        <v>0</v>
      </c>
      <c r="AK28" s="36">
        <f t="shared" si="3"/>
        <v>0</v>
      </c>
      <c r="AL28" s="37">
        <f t="shared" si="4"/>
        <v>0</v>
      </c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</row>
    <row r="29" spans="1:87" s="1" customFormat="1" ht="16.5" x14ac:dyDescent="0.25">
      <c r="A29" s="236"/>
      <c r="B29" s="236"/>
      <c r="C29" s="236"/>
      <c r="D29" s="50">
        <f t="shared" si="0"/>
        <v>29</v>
      </c>
      <c r="E29" s="20"/>
      <c r="F29" s="206"/>
      <c r="G29" s="231"/>
      <c r="H29" s="45"/>
      <c r="I29" s="18"/>
      <c r="J29" s="18"/>
      <c r="K29" s="191" t="str">
        <f t="shared" si="2"/>
        <v xml:space="preserve"> </v>
      </c>
      <c r="L29" s="12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35">
        <f t="shared" si="5"/>
        <v>0</v>
      </c>
      <c r="AK29" s="36">
        <f t="shared" si="3"/>
        <v>0</v>
      </c>
      <c r="AL29" s="37">
        <f t="shared" si="4"/>
        <v>0</v>
      </c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</row>
    <row r="30" spans="1:87" s="1" customFormat="1" ht="16.5" x14ac:dyDescent="0.25">
      <c r="A30" s="236"/>
      <c r="B30" s="236"/>
      <c r="C30" s="236"/>
      <c r="D30" s="50">
        <f t="shared" si="0"/>
        <v>30</v>
      </c>
      <c r="E30" s="20"/>
      <c r="F30" s="206"/>
      <c r="G30" s="231"/>
      <c r="H30" s="45"/>
      <c r="I30" s="18"/>
      <c r="J30" s="18"/>
      <c r="K30" s="191" t="str">
        <f t="shared" si="2"/>
        <v xml:space="preserve"> </v>
      </c>
      <c r="L30" s="12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35">
        <f t="shared" si="5"/>
        <v>0</v>
      </c>
      <c r="AK30" s="36">
        <f t="shared" si="3"/>
        <v>0</v>
      </c>
      <c r="AL30" s="37">
        <f t="shared" si="4"/>
        <v>0</v>
      </c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</row>
    <row r="31" spans="1:87" s="1" customFormat="1" ht="16.5" x14ac:dyDescent="0.25">
      <c r="A31" s="236"/>
      <c r="B31" s="236"/>
      <c r="C31" s="236"/>
      <c r="D31" s="50">
        <f t="shared" si="0"/>
        <v>31</v>
      </c>
      <c r="E31" s="20"/>
      <c r="F31" s="206"/>
      <c r="G31" s="231"/>
      <c r="H31" s="45"/>
      <c r="I31" s="18"/>
      <c r="J31" s="18"/>
      <c r="K31" s="191" t="str">
        <f t="shared" si="2"/>
        <v xml:space="preserve"> </v>
      </c>
      <c r="L31" s="12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35">
        <f t="shared" si="5"/>
        <v>0</v>
      </c>
      <c r="AK31" s="36">
        <f t="shared" si="3"/>
        <v>0</v>
      </c>
      <c r="AL31" s="37">
        <f t="shared" si="4"/>
        <v>0</v>
      </c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</row>
    <row r="32" spans="1:87" s="1" customFormat="1" ht="16.5" x14ac:dyDescent="0.25">
      <c r="A32" s="236"/>
      <c r="B32" s="236"/>
      <c r="C32" s="236"/>
      <c r="D32" s="50">
        <f t="shared" si="0"/>
        <v>32</v>
      </c>
      <c r="E32" s="20"/>
      <c r="F32" s="206"/>
      <c r="G32" s="231"/>
      <c r="H32" s="45"/>
      <c r="I32" s="18"/>
      <c r="J32" s="18"/>
      <c r="K32" s="191" t="str">
        <f t="shared" si="2"/>
        <v xml:space="preserve"> </v>
      </c>
      <c r="L32" s="12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35">
        <f t="shared" si="5"/>
        <v>0</v>
      </c>
      <c r="AK32" s="36">
        <f t="shared" si="3"/>
        <v>0</v>
      </c>
      <c r="AL32" s="37">
        <f t="shared" si="4"/>
        <v>0</v>
      </c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</row>
    <row r="33" spans="1:87" s="1" customFormat="1" ht="16.5" x14ac:dyDescent="0.25">
      <c r="A33" s="236"/>
      <c r="B33" s="236"/>
      <c r="C33" s="236"/>
      <c r="D33" s="50">
        <f t="shared" si="0"/>
        <v>33</v>
      </c>
      <c r="E33" s="20"/>
      <c r="F33" s="206"/>
      <c r="G33" s="231"/>
      <c r="H33" s="45"/>
      <c r="I33" s="18"/>
      <c r="J33" s="18"/>
      <c r="K33" s="191" t="str">
        <f t="shared" si="2"/>
        <v xml:space="preserve"> </v>
      </c>
      <c r="L33" s="12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35">
        <f t="shared" si="5"/>
        <v>0</v>
      </c>
      <c r="AK33" s="36">
        <f t="shared" si="3"/>
        <v>0</v>
      </c>
      <c r="AL33" s="37">
        <f t="shared" si="4"/>
        <v>0</v>
      </c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</row>
    <row r="34" spans="1:87" s="1" customFormat="1" ht="17.25" thickBot="1" x14ac:dyDescent="0.3">
      <c r="A34" s="236"/>
      <c r="B34" s="236"/>
      <c r="C34" s="236"/>
      <c r="D34" s="50">
        <f t="shared" si="0"/>
        <v>34</v>
      </c>
      <c r="E34" s="25"/>
      <c r="F34" s="207"/>
      <c r="G34" s="232"/>
      <c r="H34" s="46"/>
      <c r="I34" s="19"/>
      <c r="J34" s="19"/>
      <c r="K34" s="13" t="str">
        <f t="shared" si="2"/>
        <v xml:space="preserve"> </v>
      </c>
      <c r="L34" s="1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38">
        <f t="shared" si="5"/>
        <v>0</v>
      </c>
      <c r="AK34" s="39">
        <f t="shared" si="3"/>
        <v>0</v>
      </c>
      <c r="AL34" s="40">
        <f t="shared" si="4"/>
        <v>0</v>
      </c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</row>
    <row r="35" spans="1:87" s="1" customFormat="1" ht="17.25" thickTop="1" x14ac:dyDescent="0.25">
      <c r="A35" s="236"/>
      <c r="B35" s="236"/>
      <c r="C35" s="236"/>
      <c r="D35" s="50">
        <f t="shared" si="0"/>
        <v>35</v>
      </c>
      <c r="E35" s="20"/>
      <c r="F35" s="206"/>
      <c r="G35" s="222"/>
      <c r="H35" s="45"/>
      <c r="I35" s="18"/>
      <c r="J35" s="18"/>
      <c r="K35" s="191" t="str">
        <f t="shared" si="2"/>
        <v xml:space="preserve"> </v>
      </c>
      <c r="L35" s="12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35">
        <f t="shared" si="5"/>
        <v>0</v>
      </c>
      <c r="AK35" s="36">
        <f t="shared" si="3"/>
        <v>0</v>
      </c>
      <c r="AL35" s="37">
        <f t="shared" si="4"/>
        <v>0</v>
      </c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</row>
    <row r="36" spans="1:87" s="1" customFormat="1" ht="16.5" x14ac:dyDescent="0.25">
      <c r="A36" s="236"/>
      <c r="B36" s="236"/>
      <c r="C36" s="236"/>
      <c r="D36" s="50">
        <f t="shared" si="0"/>
        <v>36</v>
      </c>
      <c r="E36" s="20"/>
      <c r="F36" s="206"/>
      <c r="G36" s="221"/>
      <c r="H36" s="45"/>
      <c r="I36" s="18"/>
      <c r="J36" s="18"/>
      <c r="K36" s="191" t="str">
        <f t="shared" si="2"/>
        <v xml:space="preserve"> </v>
      </c>
      <c r="L36" s="12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35">
        <f t="shared" si="5"/>
        <v>0</v>
      </c>
      <c r="AK36" s="36">
        <f t="shared" si="3"/>
        <v>0</v>
      </c>
      <c r="AL36" s="37">
        <f t="shared" si="4"/>
        <v>0</v>
      </c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</row>
    <row r="37" spans="1:87" s="1" customFormat="1" ht="16.5" x14ac:dyDescent="0.25">
      <c r="A37" s="236"/>
      <c r="B37" s="236"/>
      <c r="C37" s="236"/>
      <c r="D37" s="50">
        <f t="shared" si="0"/>
        <v>37</v>
      </c>
      <c r="E37" s="20"/>
      <c r="F37" s="206"/>
      <c r="G37" s="231" t="s">
        <v>56</v>
      </c>
      <c r="H37" s="45"/>
      <c r="I37" s="18"/>
      <c r="J37" s="18"/>
      <c r="K37" s="191" t="str">
        <f t="shared" si="2"/>
        <v xml:space="preserve"> </v>
      </c>
      <c r="L37" s="12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35">
        <f t="shared" si="5"/>
        <v>0</v>
      </c>
      <c r="AK37" s="36">
        <f t="shared" si="3"/>
        <v>0</v>
      </c>
      <c r="AL37" s="37">
        <f t="shared" si="4"/>
        <v>0</v>
      </c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</row>
    <row r="38" spans="1:87" s="1" customFormat="1" ht="16.5" x14ac:dyDescent="0.25">
      <c r="A38" s="236"/>
      <c r="B38" s="236"/>
      <c r="C38" s="236"/>
      <c r="D38" s="50">
        <f t="shared" si="0"/>
        <v>38</v>
      </c>
      <c r="E38" s="20"/>
      <c r="F38" s="206"/>
      <c r="G38" s="231"/>
      <c r="H38" s="45"/>
      <c r="I38" s="18"/>
      <c r="J38" s="18"/>
      <c r="K38" s="191" t="str">
        <f t="shared" si="2"/>
        <v xml:space="preserve"> </v>
      </c>
      <c r="L38" s="12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35">
        <f t="shared" si="5"/>
        <v>0</v>
      </c>
      <c r="AK38" s="36">
        <f t="shared" si="3"/>
        <v>0</v>
      </c>
      <c r="AL38" s="37">
        <f t="shared" si="4"/>
        <v>0</v>
      </c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</row>
    <row r="39" spans="1:87" s="1" customFormat="1" ht="16.5" x14ac:dyDescent="0.25">
      <c r="A39" s="236"/>
      <c r="B39" s="236"/>
      <c r="C39" s="236"/>
      <c r="D39" s="50">
        <f t="shared" si="0"/>
        <v>39</v>
      </c>
      <c r="E39" s="20"/>
      <c r="F39" s="206"/>
      <c r="G39" s="231"/>
      <c r="H39" s="45"/>
      <c r="I39" s="18"/>
      <c r="J39" s="18"/>
      <c r="K39" s="191" t="str">
        <f t="shared" si="2"/>
        <v xml:space="preserve"> </v>
      </c>
      <c r="L39" s="12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35">
        <f t="shared" si="5"/>
        <v>0</v>
      </c>
      <c r="AK39" s="36">
        <f t="shared" si="3"/>
        <v>0</v>
      </c>
      <c r="AL39" s="37">
        <f t="shared" si="4"/>
        <v>0</v>
      </c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</row>
    <row r="40" spans="1:87" s="1" customFormat="1" ht="16.5" x14ac:dyDescent="0.25">
      <c r="A40" s="236"/>
      <c r="B40" s="236"/>
      <c r="C40" s="236"/>
      <c r="D40" s="50">
        <f t="shared" si="0"/>
        <v>40</v>
      </c>
      <c r="E40" s="20"/>
      <c r="F40" s="206"/>
      <c r="G40" s="231"/>
      <c r="H40" s="45"/>
      <c r="I40" s="18"/>
      <c r="J40" s="18"/>
      <c r="K40" s="191" t="str">
        <f t="shared" si="2"/>
        <v xml:space="preserve"> </v>
      </c>
      <c r="L40" s="12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35">
        <f t="shared" si="5"/>
        <v>0</v>
      </c>
      <c r="AK40" s="36">
        <f t="shared" si="3"/>
        <v>0</v>
      </c>
      <c r="AL40" s="37">
        <f t="shared" si="4"/>
        <v>0</v>
      </c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</row>
    <row r="41" spans="1:87" s="1" customFormat="1" ht="16.5" x14ac:dyDescent="0.25">
      <c r="A41" s="236"/>
      <c r="B41" s="236"/>
      <c r="C41" s="236"/>
      <c r="D41" s="50">
        <f t="shared" si="0"/>
        <v>41</v>
      </c>
      <c r="E41" s="20"/>
      <c r="F41" s="206"/>
      <c r="G41" s="231"/>
      <c r="H41" s="45"/>
      <c r="I41" s="18"/>
      <c r="J41" s="18"/>
      <c r="K41" s="191" t="str">
        <f t="shared" si="2"/>
        <v xml:space="preserve"> </v>
      </c>
      <c r="L41" s="12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35">
        <f t="shared" si="5"/>
        <v>0</v>
      </c>
      <c r="AK41" s="36">
        <f t="shared" si="3"/>
        <v>0</v>
      </c>
      <c r="AL41" s="37">
        <f t="shared" si="4"/>
        <v>0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</row>
    <row r="42" spans="1:87" s="1" customFormat="1" ht="16.5" x14ac:dyDescent="0.25">
      <c r="A42" s="236"/>
      <c r="B42" s="236"/>
      <c r="C42" s="236"/>
      <c r="D42" s="50">
        <f t="shared" si="0"/>
        <v>42</v>
      </c>
      <c r="E42" s="20"/>
      <c r="F42" s="206"/>
      <c r="G42" s="231"/>
      <c r="H42" s="45"/>
      <c r="I42" s="18"/>
      <c r="J42" s="18"/>
      <c r="K42" s="191" t="str">
        <f t="shared" si="2"/>
        <v xml:space="preserve"> </v>
      </c>
      <c r="L42" s="12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35">
        <f t="shared" si="5"/>
        <v>0</v>
      </c>
      <c r="AK42" s="36">
        <f t="shared" si="3"/>
        <v>0</v>
      </c>
      <c r="AL42" s="37">
        <f t="shared" si="4"/>
        <v>0</v>
      </c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</row>
    <row r="43" spans="1:87" s="1" customFormat="1" ht="16.5" x14ac:dyDescent="0.25">
      <c r="A43" s="236"/>
      <c r="B43" s="236"/>
      <c r="C43" s="236"/>
      <c r="D43" s="50">
        <f t="shared" si="0"/>
        <v>43</v>
      </c>
      <c r="E43" s="20"/>
      <c r="F43" s="206"/>
      <c r="G43" s="231"/>
      <c r="H43" s="45"/>
      <c r="I43" s="18"/>
      <c r="J43" s="18"/>
      <c r="K43" s="191" t="str">
        <f t="shared" si="2"/>
        <v xml:space="preserve"> </v>
      </c>
      <c r="L43" s="12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35">
        <f t="shared" si="5"/>
        <v>0</v>
      </c>
      <c r="AK43" s="36">
        <f t="shared" si="3"/>
        <v>0</v>
      </c>
      <c r="AL43" s="37">
        <f t="shared" si="4"/>
        <v>0</v>
      </c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</row>
    <row r="44" spans="1:87" s="1" customFormat="1" ht="17.25" thickBot="1" x14ac:dyDescent="0.3">
      <c r="A44" s="236"/>
      <c r="B44" s="236"/>
      <c r="C44" s="236"/>
      <c r="D44" s="50">
        <f t="shared" si="0"/>
        <v>44</v>
      </c>
      <c r="E44" s="25"/>
      <c r="F44" s="207"/>
      <c r="G44" s="232"/>
      <c r="H44" s="46"/>
      <c r="I44" s="19"/>
      <c r="J44" s="19"/>
      <c r="K44" s="13" t="str">
        <f t="shared" si="2"/>
        <v xml:space="preserve"> </v>
      </c>
      <c r="L44" s="1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38">
        <f t="shared" si="5"/>
        <v>0</v>
      </c>
      <c r="AK44" s="39">
        <f t="shared" si="3"/>
        <v>0</v>
      </c>
      <c r="AL44" s="40">
        <f t="shared" si="4"/>
        <v>0</v>
      </c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</row>
    <row r="45" spans="1:87" s="1" customFormat="1" ht="17.25" thickTop="1" x14ac:dyDescent="0.25">
      <c r="A45" s="236"/>
      <c r="B45" s="236"/>
      <c r="C45" s="236"/>
      <c r="D45" s="50">
        <f t="shared" si="0"/>
        <v>45</v>
      </c>
      <c r="E45" s="20"/>
      <c r="F45" s="206"/>
      <c r="G45" s="222"/>
      <c r="H45" s="45"/>
      <c r="I45" s="18"/>
      <c r="J45" s="18"/>
      <c r="K45" s="191" t="str">
        <f t="shared" si="2"/>
        <v xml:space="preserve"> </v>
      </c>
      <c r="L45" s="12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35">
        <f t="shared" si="5"/>
        <v>0</v>
      </c>
      <c r="AK45" s="36">
        <f t="shared" si="3"/>
        <v>0</v>
      </c>
      <c r="AL45" s="37">
        <f t="shared" si="4"/>
        <v>0</v>
      </c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</row>
    <row r="46" spans="1:87" s="1" customFormat="1" ht="16.5" x14ac:dyDescent="0.25">
      <c r="A46" s="236"/>
      <c r="B46" s="236"/>
      <c r="C46" s="236"/>
      <c r="D46" s="50">
        <f t="shared" si="0"/>
        <v>46</v>
      </c>
      <c r="E46" s="20"/>
      <c r="F46" s="206"/>
      <c r="G46" s="221"/>
      <c r="H46" s="45"/>
      <c r="I46" s="18"/>
      <c r="J46" s="18"/>
      <c r="K46" s="191" t="str">
        <f t="shared" si="2"/>
        <v xml:space="preserve"> </v>
      </c>
      <c r="L46" s="12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35">
        <f t="shared" si="5"/>
        <v>0</v>
      </c>
      <c r="AK46" s="36">
        <f t="shared" si="3"/>
        <v>0</v>
      </c>
      <c r="AL46" s="37">
        <f t="shared" si="4"/>
        <v>0</v>
      </c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</row>
    <row r="47" spans="1:87" s="1" customFormat="1" ht="16.5" x14ac:dyDescent="0.25">
      <c r="A47" s="236"/>
      <c r="B47" s="236"/>
      <c r="C47" s="236"/>
      <c r="D47" s="50">
        <f t="shared" si="0"/>
        <v>47</v>
      </c>
      <c r="E47" s="20"/>
      <c r="F47" s="206"/>
      <c r="G47" s="231" t="s">
        <v>56</v>
      </c>
      <c r="H47" s="45"/>
      <c r="I47" s="18"/>
      <c r="J47" s="18"/>
      <c r="K47" s="191" t="str">
        <f t="shared" si="2"/>
        <v xml:space="preserve"> </v>
      </c>
      <c r="L47" s="12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35">
        <f t="shared" si="5"/>
        <v>0</v>
      </c>
      <c r="AK47" s="36">
        <f t="shared" si="3"/>
        <v>0</v>
      </c>
      <c r="AL47" s="37">
        <f t="shared" si="4"/>
        <v>0</v>
      </c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</row>
    <row r="48" spans="1:87" s="1" customFormat="1" ht="16.5" x14ac:dyDescent="0.25">
      <c r="A48" s="236"/>
      <c r="B48" s="236"/>
      <c r="C48" s="236"/>
      <c r="D48" s="50">
        <f t="shared" si="0"/>
        <v>48</v>
      </c>
      <c r="E48" s="20"/>
      <c r="F48" s="206"/>
      <c r="G48" s="231"/>
      <c r="H48" s="45"/>
      <c r="I48" s="18"/>
      <c r="J48" s="18"/>
      <c r="K48" s="191" t="str">
        <f t="shared" si="2"/>
        <v xml:space="preserve"> </v>
      </c>
      <c r="L48" s="12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35">
        <f t="shared" si="5"/>
        <v>0</v>
      </c>
      <c r="AK48" s="36">
        <f t="shared" si="3"/>
        <v>0</v>
      </c>
      <c r="AL48" s="37">
        <f t="shared" si="4"/>
        <v>0</v>
      </c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</row>
    <row r="49" spans="1:87" s="1" customFormat="1" ht="16.5" x14ac:dyDescent="0.25">
      <c r="A49" s="236"/>
      <c r="B49" s="236"/>
      <c r="C49" s="236"/>
      <c r="D49" s="50">
        <f t="shared" si="0"/>
        <v>49</v>
      </c>
      <c r="E49" s="20"/>
      <c r="F49" s="206"/>
      <c r="G49" s="231"/>
      <c r="H49" s="45"/>
      <c r="I49" s="18"/>
      <c r="J49" s="18"/>
      <c r="K49" s="191" t="str">
        <f t="shared" si="2"/>
        <v xml:space="preserve"> </v>
      </c>
      <c r="L49" s="12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35">
        <f t="shared" si="5"/>
        <v>0</v>
      </c>
      <c r="AK49" s="36">
        <f t="shared" si="3"/>
        <v>0</v>
      </c>
      <c r="AL49" s="37">
        <f t="shared" si="4"/>
        <v>0</v>
      </c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</row>
    <row r="50" spans="1:87" s="1" customFormat="1" ht="16.5" x14ac:dyDescent="0.25">
      <c r="A50" s="236"/>
      <c r="B50" s="236"/>
      <c r="C50" s="236"/>
      <c r="D50" s="50">
        <f t="shared" si="0"/>
        <v>50</v>
      </c>
      <c r="E50" s="20"/>
      <c r="F50" s="206"/>
      <c r="G50" s="231"/>
      <c r="H50" s="45"/>
      <c r="I50" s="18"/>
      <c r="J50" s="18"/>
      <c r="K50" s="191" t="str">
        <f t="shared" si="2"/>
        <v xml:space="preserve"> </v>
      </c>
      <c r="L50" s="1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35">
        <f t="shared" si="5"/>
        <v>0</v>
      </c>
      <c r="AK50" s="36">
        <f t="shared" si="3"/>
        <v>0</v>
      </c>
      <c r="AL50" s="37">
        <f t="shared" si="4"/>
        <v>0</v>
      </c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</row>
    <row r="51" spans="1:87" s="1" customFormat="1" ht="16.5" x14ac:dyDescent="0.25">
      <c r="A51" s="236"/>
      <c r="B51" s="236"/>
      <c r="C51" s="236"/>
      <c r="D51" s="50">
        <f t="shared" si="0"/>
        <v>51</v>
      </c>
      <c r="E51" s="20"/>
      <c r="F51" s="206"/>
      <c r="G51" s="231"/>
      <c r="H51" s="45"/>
      <c r="I51" s="18"/>
      <c r="J51" s="18"/>
      <c r="K51" s="191" t="str">
        <f t="shared" si="2"/>
        <v xml:space="preserve"> </v>
      </c>
      <c r="L51" s="12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35">
        <f t="shared" si="5"/>
        <v>0</v>
      </c>
      <c r="AK51" s="36">
        <f t="shared" si="3"/>
        <v>0</v>
      </c>
      <c r="AL51" s="37">
        <f t="shared" si="4"/>
        <v>0</v>
      </c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</row>
    <row r="52" spans="1:87" s="1" customFormat="1" ht="16.5" x14ac:dyDescent="0.25">
      <c r="A52" s="236"/>
      <c r="B52" s="236"/>
      <c r="C52" s="236"/>
      <c r="D52" s="50">
        <f t="shared" si="0"/>
        <v>52</v>
      </c>
      <c r="E52" s="20"/>
      <c r="F52" s="206"/>
      <c r="G52" s="231"/>
      <c r="H52" s="45"/>
      <c r="I52" s="18"/>
      <c r="J52" s="18"/>
      <c r="K52" s="191" t="str">
        <f t="shared" si="2"/>
        <v xml:space="preserve"> </v>
      </c>
      <c r="L52" s="12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35">
        <f t="shared" si="5"/>
        <v>0</v>
      </c>
      <c r="AK52" s="36">
        <f t="shared" si="3"/>
        <v>0</v>
      </c>
      <c r="AL52" s="37">
        <f t="shared" si="4"/>
        <v>0</v>
      </c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</row>
    <row r="53" spans="1:87" s="1" customFormat="1" ht="16.5" x14ac:dyDescent="0.25">
      <c r="A53" s="236"/>
      <c r="B53" s="236"/>
      <c r="C53" s="236"/>
      <c r="D53" s="50">
        <f t="shared" si="0"/>
        <v>53</v>
      </c>
      <c r="E53" s="20"/>
      <c r="F53" s="206"/>
      <c r="G53" s="231"/>
      <c r="H53" s="45"/>
      <c r="I53" s="18"/>
      <c r="J53" s="18"/>
      <c r="K53" s="191" t="str">
        <f t="shared" si="2"/>
        <v xml:space="preserve"> </v>
      </c>
      <c r="L53" s="12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35">
        <f t="shared" si="5"/>
        <v>0</v>
      </c>
      <c r="AK53" s="36">
        <f t="shared" si="3"/>
        <v>0</v>
      </c>
      <c r="AL53" s="37">
        <f t="shared" si="4"/>
        <v>0</v>
      </c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</row>
    <row r="54" spans="1:87" s="1" customFormat="1" ht="17.25" thickBot="1" x14ac:dyDescent="0.3">
      <c r="A54" s="236"/>
      <c r="B54" s="236"/>
      <c r="C54" s="236"/>
      <c r="D54" s="50">
        <f t="shared" si="0"/>
        <v>54</v>
      </c>
      <c r="E54" s="25"/>
      <c r="F54" s="207"/>
      <c r="G54" s="232"/>
      <c r="H54" s="46"/>
      <c r="I54" s="19"/>
      <c r="J54" s="19"/>
      <c r="K54" s="13" t="str">
        <f t="shared" si="2"/>
        <v xml:space="preserve"> </v>
      </c>
      <c r="L54" s="1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38">
        <f t="shared" si="5"/>
        <v>0</v>
      </c>
      <c r="AK54" s="39">
        <f t="shared" si="3"/>
        <v>0</v>
      </c>
      <c r="AL54" s="40">
        <f t="shared" si="4"/>
        <v>0</v>
      </c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</row>
    <row r="55" spans="1:87" s="1" customFormat="1" ht="17.25" thickTop="1" x14ac:dyDescent="0.25">
      <c r="A55" s="236"/>
      <c r="B55" s="236"/>
      <c r="C55" s="236"/>
      <c r="D55" s="50">
        <f t="shared" si="0"/>
        <v>55</v>
      </c>
      <c r="E55" s="20"/>
      <c r="F55" s="206"/>
      <c r="G55" s="222"/>
      <c r="H55" s="45"/>
      <c r="I55" s="18"/>
      <c r="J55" s="18"/>
      <c r="K55" s="191" t="str">
        <f t="shared" si="2"/>
        <v xml:space="preserve"> </v>
      </c>
      <c r="L55" s="12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35">
        <f t="shared" ref="AJ55:AJ64" si="6">SUM(M55:AI55)</f>
        <v>0</v>
      </c>
      <c r="AK55" s="36">
        <f t="shared" si="3"/>
        <v>0</v>
      </c>
      <c r="AL55" s="37">
        <f t="shared" si="4"/>
        <v>0</v>
      </c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</row>
    <row r="56" spans="1:87" s="1" customFormat="1" ht="16.5" x14ac:dyDescent="0.25">
      <c r="A56" s="236"/>
      <c r="B56" s="236"/>
      <c r="C56" s="236"/>
      <c r="D56" s="50">
        <f t="shared" si="0"/>
        <v>56</v>
      </c>
      <c r="E56" s="20"/>
      <c r="F56" s="206"/>
      <c r="G56" s="221"/>
      <c r="H56" s="45"/>
      <c r="I56" s="18"/>
      <c r="J56" s="18"/>
      <c r="K56" s="191" t="str">
        <f t="shared" si="2"/>
        <v xml:space="preserve"> </v>
      </c>
      <c r="L56" s="12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35">
        <f t="shared" si="6"/>
        <v>0</v>
      </c>
      <c r="AK56" s="36">
        <f t="shared" si="3"/>
        <v>0</v>
      </c>
      <c r="AL56" s="37">
        <f t="shared" si="4"/>
        <v>0</v>
      </c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</row>
    <row r="57" spans="1:87" s="1" customFormat="1" ht="16.5" x14ac:dyDescent="0.25">
      <c r="A57" s="236"/>
      <c r="B57" s="236"/>
      <c r="C57" s="236"/>
      <c r="D57" s="50">
        <f t="shared" si="0"/>
        <v>57</v>
      </c>
      <c r="E57" s="20"/>
      <c r="F57" s="206"/>
      <c r="G57" s="231" t="s">
        <v>56</v>
      </c>
      <c r="H57" s="45"/>
      <c r="I57" s="18"/>
      <c r="J57" s="18"/>
      <c r="K57" s="191" t="str">
        <f t="shared" si="2"/>
        <v xml:space="preserve"> </v>
      </c>
      <c r="L57" s="12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35">
        <f t="shared" si="6"/>
        <v>0</v>
      </c>
      <c r="AK57" s="36">
        <f t="shared" si="3"/>
        <v>0</v>
      </c>
      <c r="AL57" s="37">
        <f t="shared" si="4"/>
        <v>0</v>
      </c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</row>
    <row r="58" spans="1:87" s="1" customFormat="1" ht="16.5" x14ac:dyDescent="0.25">
      <c r="A58" s="236"/>
      <c r="B58" s="236"/>
      <c r="C58" s="236"/>
      <c r="D58" s="50">
        <f t="shared" si="0"/>
        <v>58</v>
      </c>
      <c r="E58" s="20"/>
      <c r="F58" s="206"/>
      <c r="G58" s="231"/>
      <c r="H58" s="45"/>
      <c r="I58" s="18"/>
      <c r="J58" s="18"/>
      <c r="K58" s="191" t="str">
        <f t="shared" si="2"/>
        <v xml:space="preserve"> </v>
      </c>
      <c r="L58" s="12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35">
        <f t="shared" si="6"/>
        <v>0</v>
      </c>
      <c r="AK58" s="36">
        <f t="shared" si="3"/>
        <v>0</v>
      </c>
      <c r="AL58" s="37">
        <f t="shared" si="4"/>
        <v>0</v>
      </c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</row>
    <row r="59" spans="1:87" s="1" customFormat="1" ht="16.5" x14ac:dyDescent="0.25">
      <c r="A59" s="236"/>
      <c r="B59" s="236"/>
      <c r="C59" s="236"/>
      <c r="D59" s="50">
        <f t="shared" si="0"/>
        <v>59</v>
      </c>
      <c r="E59" s="20"/>
      <c r="F59" s="206"/>
      <c r="G59" s="231"/>
      <c r="H59" s="45"/>
      <c r="I59" s="18"/>
      <c r="J59" s="18"/>
      <c r="K59" s="191" t="str">
        <f t="shared" si="2"/>
        <v xml:space="preserve"> </v>
      </c>
      <c r="L59" s="12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35">
        <f t="shared" si="6"/>
        <v>0</v>
      </c>
      <c r="AK59" s="36">
        <f t="shared" si="3"/>
        <v>0</v>
      </c>
      <c r="AL59" s="37">
        <f t="shared" si="4"/>
        <v>0</v>
      </c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</row>
    <row r="60" spans="1:87" s="1" customFormat="1" ht="16.5" x14ac:dyDescent="0.25">
      <c r="A60" s="236"/>
      <c r="B60" s="236"/>
      <c r="C60" s="236"/>
      <c r="D60" s="50">
        <f t="shared" si="0"/>
        <v>60</v>
      </c>
      <c r="E60" s="20"/>
      <c r="F60" s="206"/>
      <c r="G60" s="231"/>
      <c r="H60" s="45"/>
      <c r="I60" s="18"/>
      <c r="J60" s="18"/>
      <c r="K60" s="191" t="str">
        <f t="shared" si="2"/>
        <v xml:space="preserve"> </v>
      </c>
      <c r="L60" s="12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35">
        <f t="shared" si="6"/>
        <v>0</v>
      </c>
      <c r="AK60" s="36">
        <f t="shared" si="3"/>
        <v>0</v>
      </c>
      <c r="AL60" s="37">
        <f t="shared" si="4"/>
        <v>0</v>
      </c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</row>
    <row r="61" spans="1:87" s="1" customFormat="1" ht="16.5" x14ac:dyDescent="0.25">
      <c r="A61" s="236"/>
      <c r="B61" s="236"/>
      <c r="C61" s="236"/>
      <c r="D61" s="50">
        <f t="shared" si="0"/>
        <v>61</v>
      </c>
      <c r="E61" s="20"/>
      <c r="F61" s="206"/>
      <c r="G61" s="231"/>
      <c r="H61" s="45"/>
      <c r="I61" s="18"/>
      <c r="J61" s="18"/>
      <c r="K61" s="191" t="str">
        <f t="shared" si="2"/>
        <v xml:space="preserve"> </v>
      </c>
      <c r="L61" s="12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35">
        <f t="shared" si="6"/>
        <v>0</v>
      </c>
      <c r="AK61" s="36">
        <f t="shared" si="3"/>
        <v>0</v>
      </c>
      <c r="AL61" s="37">
        <f t="shared" si="4"/>
        <v>0</v>
      </c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</row>
    <row r="62" spans="1:87" s="1" customFormat="1" ht="16.5" x14ac:dyDescent="0.25">
      <c r="A62" s="236"/>
      <c r="B62" s="236"/>
      <c r="C62" s="236"/>
      <c r="D62" s="50">
        <f t="shared" si="0"/>
        <v>62</v>
      </c>
      <c r="E62" s="20"/>
      <c r="F62" s="206"/>
      <c r="G62" s="231"/>
      <c r="H62" s="45"/>
      <c r="I62" s="18"/>
      <c r="J62" s="18"/>
      <c r="K62" s="191" t="str">
        <f t="shared" si="2"/>
        <v xml:space="preserve"> </v>
      </c>
      <c r="L62" s="12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35">
        <f t="shared" si="6"/>
        <v>0</v>
      </c>
      <c r="AK62" s="36">
        <f t="shared" si="3"/>
        <v>0</v>
      </c>
      <c r="AL62" s="37">
        <f t="shared" si="4"/>
        <v>0</v>
      </c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</row>
    <row r="63" spans="1:87" s="1" customFormat="1" ht="16.5" x14ac:dyDescent="0.25">
      <c r="A63" s="236"/>
      <c r="B63" s="236"/>
      <c r="C63" s="236"/>
      <c r="D63" s="50">
        <f t="shared" si="0"/>
        <v>63</v>
      </c>
      <c r="E63" s="20"/>
      <c r="F63" s="206"/>
      <c r="G63" s="231"/>
      <c r="H63" s="45"/>
      <c r="I63" s="18"/>
      <c r="J63" s="18"/>
      <c r="K63" s="191" t="str">
        <f t="shared" si="2"/>
        <v xml:space="preserve"> </v>
      </c>
      <c r="L63" s="12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35">
        <f t="shared" si="6"/>
        <v>0</v>
      </c>
      <c r="AK63" s="36">
        <f t="shared" si="3"/>
        <v>0</v>
      </c>
      <c r="AL63" s="37">
        <f t="shared" si="4"/>
        <v>0</v>
      </c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</row>
    <row r="64" spans="1:87" s="1" customFormat="1" ht="17.25" thickBot="1" x14ac:dyDescent="0.3">
      <c r="A64" s="236"/>
      <c r="B64" s="236"/>
      <c r="C64" s="236"/>
      <c r="D64" s="50">
        <f t="shared" si="0"/>
        <v>64</v>
      </c>
      <c r="E64" s="25"/>
      <c r="F64" s="207"/>
      <c r="G64" s="232"/>
      <c r="H64" s="46"/>
      <c r="I64" s="19"/>
      <c r="J64" s="19"/>
      <c r="K64" s="13" t="str">
        <f t="shared" si="2"/>
        <v xml:space="preserve"> </v>
      </c>
      <c r="L64" s="1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38">
        <f t="shared" si="6"/>
        <v>0</v>
      </c>
      <c r="AK64" s="39">
        <f t="shared" si="3"/>
        <v>0</v>
      </c>
      <c r="AL64" s="40">
        <f t="shared" si="4"/>
        <v>0</v>
      </c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</row>
    <row r="65" spans="1:87" s="1" customFormat="1" ht="17.25" thickTop="1" x14ac:dyDescent="0.25">
      <c r="A65" s="236"/>
      <c r="B65" s="236"/>
      <c r="C65" s="236"/>
      <c r="D65" s="50">
        <f t="shared" si="0"/>
        <v>65</v>
      </c>
      <c r="E65" s="20"/>
      <c r="F65" s="206"/>
      <c r="G65" s="222"/>
      <c r="H65" s="45"/>
      <c r="I65" s="18"/>
      <c r="J65" s="18"/>
      <c r="K65" s="191" t="str">
        <f t="shared" si="2"/>
        <v xml:space="preserve"> </v>
      </c>
      <c r="L65" s="12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35">
        <f t="shared" ref="AJ65:AJ74" si="7">SUM(M65:AI65)</f>
        <v>0</v>
      </c>
      <c r="AK65" s="36">
        <f t="shared" si="3"/>
        <v>0</v>
      </c>
      <c r="AL65" s="37">
        <f t="shared" si="4"/>
        <v>0</v>
      </c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</row>
    <row r="66" spans="1:87" s="1" customFormat="1" ht="16.5" x14ac:dyDescent="0.25">
      <c r="A66" s="236"/>
      <c r="B66" s="236"/>
      <c r="C66" s="236"/>
      <c r="D66" s="50">
        <f t="shared" ref="D66:D84" si="8">D65+1</f>
        <v>66</v>
      </c>
      <c r="E66" s="20"/>
      <c r="F66" s="206"/>
      <c r="G66" s="221"/>
      <c r="H66" s="45"/>
      <c r="I66" s="18"/>
      <c r="J66" s="18"/>
      <c r="K66" s="191" t="str">
        <f t="shared" si="2"/>
        <v xml:space="preserve"> </v>
      </c>
      <c r="L66" s="12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35">
        <f t="shared" si="7"/>
        <v>0</v>
      </c>
      <c r="AK66" s="36">
        <f t="shared" si="3"/>
        <v>0</v>
      </c>
      <c r="AL66" s="37">
        <f t="shared" si="4"/>
        <v>0</v>
      </c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</row>
    <row r="67" spans="1:87" s="1" customFormat="1" ht="16.5" x14ac:dyDescent="0.25">
      <c r="A67" s="236"/>
      <c r="B67" s="236"/>
      <c r="C67" s="236"/>
      <c r="D67" s="50">
        <f t="shared" si="8"/>
        <v>67</v>
      </c>
      <c r="E67" s="20"/>
      <c r="F67" s="206"/>
      <c r="G67" s="231" t="s">
        <v>56</v>
      </c>
      <c r="H67" s="45"/>
      <c r="I67" s="18"/>
      <c r="J67" s="18"/>
      <c r="K67" s="191" t="str">
        <f t="shared" si="2"/>
        <v xml:space="preserve"> </v>
      </c>
      <c r="L67" s="12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35">
        <f t="shared" si="7"/>
        <v>0</v>
      </c>
      <c r="AK67" s="36">
        <f t="shared" si="3"/>
        <v>0</v>
      </c>
      <c r="AL67" s="37">
        <f t="shared" si="4"/>
        <v>0</v>
      </c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</row>
    <row r="68" spans="1:87" s="1" customFormat="1" ht="16.5" x14ac:dyDescent="0.25">
      <c r="A68" s="236"/>
      <c r="B68" s="236"/>
      <c r="C68" s="236"/>
      <c r="D68" s="50">
        <f t="shared" si="8"/>
        <v>68</v>
      </c>
      <c r="E68" s="20"/>
      <c r="F68" s="206"/>
      <c r="G68" s="231"/>
      <c r="H68" s="45"/>
      <c r="I68" s="18"/>
      <c r="J68" s="18"/>
      <c r="K68" s="191" t="str">
        <f t="shared" si="2"/>
        <v xml:space="preserve"> </v>
      </c>
      <c r="L68" s="12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35">
        <f t="shared" si="7"/>
        <v>0</v>
      </c>
      <c r="AK68" s="36">
        <f t="shared" si="3"/>
        <v>0</v>
      </c>
      <c r="AL68" s="37">
        <f t="shared" si="4"/>
        <v>0</v>
      </c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</row>
    <row r="69" spans="1:87" s="1" customFormat="1" ht="16.5" x14ac:dyDescent="0.25">
      <c r="A69" s="236"/>
      <c r="B69" s="236"/>
      <c r="C69" s="236"/>
      <c r="D69" s="50">
        <f t="shared" si="8"/>
        <v>69</v>
      </c>
      <c r="E69" s="20"/>
      <c r="F69" s="206"/>
      <c r="G69" s="231"/>
      <c r="H69" s="45"/>
      <c r="I69" s="18"/>
      <c r="J69" s="18"/>
      <c r="K69" s="191" t="str">
        <f t="shared" ref="K69:K84" si="9">IF(ISERROR((J69-I69)/J69)," ",((J69-I69)/J69))</f>
        <v xml:space="preserve"> </v>
      </c>
      <c r="L69" s="12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35">
        <f t="shared" si="7"/>
        <v>0</v>
      </c>
      <c r="AK69" s="36">
        <f t="shared" ref="AK69:AK84" si="10">I69*AJ69</f>
        <v>0</v>
      </c>
      <c r="AL69" s="37">
        <f t="shared" ref="AL69:AL84" si="11">J69*AJ69</f>
        <v>0</v>
      </c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</row>
    <row r="70" spans="1:87" s="1" customFormat="1" ht="16.5" x14ac:dyDescent="0.25">
      <c r="A70" s="236"/>
      <c r="B70" s="236"/>
      <c r="C70" s="236"/>
      <c r="D70" s="50">
        <f t="shared" si="8"/>
        <v>70</v>
      </c>
      <c r="E70" s="20"/>
      <c r="F70" s="206"/>
      <c r="G70" s="231"/>
      <c r="H70" s="45"/>
      <c r="I70" s="18"/>
      <c r="J70" s="18"/>
      <c r="K70" s="191" t="str">
        <f t="shared" si="9"/>
        <v xml:space="preserve"> </v>
      </c>
      <c r="L70" s="12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35">
        <f t="shared" si="7"/>
        <v>0</v>
      </c>
      <c r="AK70" s="36">
        <f t="shared" si="10"/>
        <v>0</v>
      </c>
      <c r="AL70" s="37">
        <f t="shared" si="11"/>
        <v>0</v>
      </c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</row>
    <row r="71" spans="1:87" s="1" customFormat="1" ht="16.5" x14ac:dyDescent="0.25">
      <c r="A71" s="236"/>
      <c r="B71" s="236"/>
      <c r="C71" s="236"/>
      <c r="D71" s="50">
        <f t="shared" si="8"/>
        <v>71</v>
      </c>
      <c r="E71" s="20"/>
      <c r="F71" s="206"/>
      <c r="G71" s="231"/>
      <c r="H71" s="45"/>
      <c r="I71" s="18"/>
      <c r="J71" s="18"/>
      <c r="K71" s="191" t="str">
        <f t="shared" si="9"/>
        <v xml:space="preserve"> </v>
      </c>
      <c r="L71" s="12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35">
        <f t="shared" si="7"/>
        <v>0</v>
      </c>
      <c r="AK71" s="36">
        <f t="shared" si="10"/>
        <v>0</v>
      </c>
      <c r="AL71" s="37">
        <f t="shared" si="11"/>
        <v>0</v>
      </c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</row>
    <row r="72" spans="1:87" s="1" customFormat="1" ht="16.5" x14ac:dyDescent="0.25">
      <c r="A72" s="236"/>
      <c r="B72" s="236"/>
      <c r="C72" s="236"/>
      <c r="D72" s="50">
        <f t="shared" si="8"/>
        <v>72</v>
      </c>
      <c r="E72" s="20"/>
      <c r="F72" s="206"/>
      <c r="G72" s="231"/>
      <c r="H72" s="45"/>
      <c r="I72" s="18"/>
      <c r="J72" s="18"/>
      <c r="K72" s="191" t="str">
        <f t="shared" si="9"/>
        <v xml:space="preserve"> </v>
      </c>
      <c r="L72" s="12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35">
        <f t="shared" si="7"/>
        <v>0</v>
      </c>
      <c r="AK72" s="36">
        <f t="shared" si="10"/>
        <v>0</v>
      </c>
      <c r="AL72" s="37">
        <f t="shared" si="11"/>
        <v>0</v>
      </c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</row>
    <row r="73" spans="1:87" s="1" customFormat="1" ht="16.5" x14ac:dyDescent="0.25">
      <c r="A73" s="236"/>
      <c r="B73" s="236"/>
      <c r="C73" s="236"/>
      <c r="D73" s="50">
        <f t="shared" si="8"/>
        <v>73</v>
      </c>
      <c r="E73" s="20"/>
      <c r="F73" s="206"/>
      <c r="G73" s="231"/>
      <c r="H73" s="45"/>
      <c r="I73" s="18"/>
      <c r="J73" s="18"/>
      <c r="K73" s="191" t="str">
        <f t="shared" si="9"/>
        <v xml:space="preserve"> </v>
      </c>
      <c r="L73" s="12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35">
        <f t="shared" si="7"/>
        <v>0</v>
      </c>
      <c r="AK73" s="36">
        <f t="shared" si="10"/>
        <v>0</v>
      </c>
      <c r="AL73" s="37">
        <f t="shared" si="11"/>
        <v>0</v>
      </c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</row>
    <row r="74" spans="1:87" s="1" customFormat="1" ht="17.25" thickBot="1" x14ac:dyDescent="0.3">
      <c r="A74" s="236"/>
      <c r="B74" s="236"/>
      <c r="C74" s="236"/>
      <c r="D74" s="50">
        <f t="shared" si="8"/>
        <v>74</v>
      </c>
      <c r="E74" s="25"/>
      <c r="F74" s="207"/>
      <c r="G74" s="232"/>
      <c r="H74" s="46"/>
      <c r="I74" s="19"/>
      <c r="J74" s="19"/>
      <c r="K74" s="13" t="str">
        <f t="shared" si="9"/>
        <v xml:space="preserve"> </v>
      </c>
      <c r="L74" s="1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38">
        <f t="shared" si="7"/>
        <v>0</v>
      </c>
      <c r="AK74" s="39">
        <f t="shared" si="10"/>
        <v>0</v>
      </c>
      <c r="AL74" s="40">
        <f t="shared" si="11"/>
        <v>0</v>
      </c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</row>
    <row r="75" spans="1:87" s="1" customFormat="1" ht="17.25" thickTop="1" x14ac:dyDescent="0.25">
      <c r="A75" s="236"/>
      <c r="B75" s="236"/>
      <c r="C75" s="236"/>
      <c r="D75" s="50">
        <f t="shared" si="8"/>
        <v>75</v>
      </c>
      <c r="E75" s="20"/>
      <c r="F75" s="206"/>
      <c r="G75" s="222"/>
      <c r="H75" s="45"/>
      <c r="I75" s="18"/>
      <c r="J75" s="18"/>
      <c r="K75" s="191" t="str">
        <f t="shared" si="9"/>
        <v xml:space="preserve"> </v>
      </c>
      <c r="L75" s="12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35">
        <f t="shared" ref="AJ75:AJ84" si="12">SUM(M75:AI75)</f>
        <v>0</v>
      </c>
      <c r="AK75" s="36">
        <f t="shared" si="10"/>
        <v>0</v>
      </c>
      <c r="AL75" s="37">
        <f t="shared" si="11"/>
        <v>0</v>
      </c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</row>
    <row r="76" spans="1:87" s="1" customFormat="1" ht="16.5" x14ac:dyDescent="0.25">
      <c r="A76" s="236"/>
      <c r="B76" s="236"/>
      <c r="C76" s="236"/>
      <c r="D76" s="50">
        <f t="shared" si="8"/>
        <v>76</v>
      </c>
      <c r="E76" s="20"/>
      <c r="F76" s="206"/>
      <c r="G76" s="221"/>
      <c r="H76" s="45"/>
      <c r="I76" s="18"/>
      <c r="J76" s="18"/>
      <c r="K76" s="191" t="str">
        <f t="shared" si="9"/>
        <v xml:space="preserve"> </v>
      </c>
      <c r="L76" s="1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35">
        <f t="shared" si="12"/>
        <v>0</v>
      </c>
      <c r="AK76" s="36">
        <f t="shared" si="10"/>
        <v>0</v>
      </c>
      <c r="AL76" s="37">
        <f t="shared" si="11"/>
        <v>0</v>
      </c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</row>
    <row r="77" spans="1:87" s="1" customFormat="1" ht="16.5" x14ac:dyDescent="0.25">
      <c r="A77" s="236"/>
      <c r="B77" s="236"/>
      <c r="C77" s="236"/>
      <c r="D77" s="50">
        <f t="shared" si="8"/>
        <v>77</v>
      </c>
      <c r="E77" s="20"/>
      <c r="F77" s="206"/>
      <c r="G77" s="231" t="s">
        <v>56</v>
      </c>
      <c r="H77" s="45"/>
      <c r="I77" s="18"/>
      <c r="J77" s="18"/>
      <c r="K77" s="191" t="str">
        <f t="shared" si="9"/>
        <v xml:space="preserve"> </v>
      </c>
      <c r="L77" s="12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35">
        <f t="shared" si="12"/>
        <v>0</v>
      </c>
      <c r="AK77" s="36">
        <f t="shared" si="10"/>
        <v>0</v>
      </c>
      <c r="AL77" s="37">
        <f t="shared" si="11"/>
        <v>0</v>
      </c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</row>
    <row r="78" spans="1:87" s="1" customFormat="1" ht="16.5" x14ac:dyDescent="0.25">
      <c r="A78" s="236"/>
      <c r="B78" s="236"/>
      <c r="C78" s="236"/>
      <c r="D78" s="50">
        <f t="shared" si="8"/>
        <v>78</v>
      </c>
      <c r="E78" s="20"/>
      <c r="F78" s="206"/>
      <c r="G78" s="231"/>
      <c r="H78" s="45"/>
      <c r="I78" s="18"/>
      <c r="J78" s="18"/>
      <c r="K78" s="191" t="str">
        <f t="shared" si="9"/>
        <v xml:space="preserve"> </v>
      </c>
      <c r="L78" s="12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35">
        <f t="shared" si="12"/>
        <v>0</v>
      </c>
      <c r="AK78" s="36">
        <f t="shared" si="10"/>
        <v>0</v>
      </c>
      <c r="AL78" s="37">
        <f t="shared" si="11"/>
        <v>0</v>
      </c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</row>
    <row r="79" spans="1:87" s="1" customFormat="1" ht="16.5" x14ac:dyDescent="0.25">
      <c r="A79" s="236"/>
      <c r="B79" s="236"/>
      <c r="C79" s="236"/>
      <c r="D79" s="50">
        <f t="shared" si="8"/>
        <v>79</v>
      </c>
      <c r="E79" s="20"/>
      <c r="F79" s="206"/>
      <c r="G79" s="231"/>
      <c r="H79" s="45"/>
      <c r="I79" s="18"/>
      <c r="J79" s="18"/>
      <c r="K79" s="191" t="str">
        <f t="shared" si="9"/>
        <v xml:space="preserve"> </v>
      </c>
      <c r="L79" s="12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35">
        <f t="shared" si="12"/>
        <v>0</v>
      </c>
      <c r="AK79" s="36">
        <f t="shared" si="10"/>
        <v>0</v>
      </c>
      <c r="AL79" s="37">
        <f t="shared" si="11"/>
        <v>0</v>
      </c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</row>
    <row r="80" spans="1:87" s="1" customFormat="1" ht="16.5" x14ac:dyDescent="0.25">
      <c r="A80" s="236"/>
      <c r="B80" s="236"/>
      <c r="C80" s="236"/>
      <c r="D80" s="50">
        <f t="shared" si="8"/>
        <v>80</v>
      </c>
      <c r="E80" s="20"/>
      <c r="F80" s="206"/>
      <c r="G80" s="231"/>
      <c r="H80" s="45"/>
      <c r="I80" s="18"/>
      <c r="J80" s="18"/>
      <c r="K80" s="191" t="str">
        <f t="shared" si="9"/>
        <v xml:space="preserve"> </v>
      </c>
      <c r="L80" s="12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35">
        <f t="shared" si="12"/>
        <v>0</v>
      </c>
      <c r="AK80" s="36">
        <f t="shared" si="10"/>
        <v>0</v>
      </c>
      <c r="AL80" s="37">
        <f t="shared" si="11"/>
        <v>0</v>
      </c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</row>
    <row r="81" spans="1:87" s="1" customFormat="1" ht="16.5" x14ac:dyDescent="0.25">
      <c r="A81" s="236"/>
      <c r="B81" s="236"/>
      <c r="C81" s="236"/>
      <c r="D81" s="50">
        <f t="shared" si="8"/>
        <v>81</v>
      </c>
      <c r="E81" s="20"/>
      <c r="F81" s="206"/>
      <c r="G81" s="231"/>
      <c r="H81" s="45"/>
      <c r="I81" s="18"/>
      <c r="J81" s="18"/>
      <c r="K81" s="191" t="str">
        <f t="shared" si="9"/>
        <v xml:space="preserve"> </v>
      </c>
      <c r="L81" s="12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35">
        <f t="shared" si="12"/>
        <v>0</v>
      </c>
      <c r="AK81" s="36">
        <f t="shared" si="10"/>
        <v>0</v>
      </c>
      <c r="AL81" s="37">
        <f t="shared" si="11"/>
        <v>0</v>
      </c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</row>
    <row r="82" spans="1:87" s="1" customFormat="1" ht="16.5" x14ac:dyDescent="0.25">
      <c r="A82" s="236"/>
      <c r="B82" s="236"/>
      <c r="C82" s="236"/>
      <c r="D82" s="50">
        <f t="shared" si="8"/>
        <v>82</v>
      </c>
      <c r="E82" s="20"/>
      <c r="F82" s="206"/>
      <c r="G82" s="231"/>
      <c r="H82" s="45"/>
      <c r="I82" s="18"/>
      <c r="J82" s="18"/>
      <c r="K82" s="191" t="str">
        <f t="shared" si="9"/>
        <v xml:space="preserve"> </v>
      </c>
      <c r="L82" s="12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35">
        <f t="shared" si="12"/>
        <v>0</v>
      </c>
      <c r="AK82" s="36">
        <f t="shared" si="10"/>
        <v>0</v>
      </c>
      <c r="AL82" s="37">
        <f t="shared" si="11"/>
        <v>0</v>
      </c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</row>
    <row r="83" spans="1:87" s="1" customFormat="1" ht="16.5" x14ac:dyDescent="0.25">
      <c r="A83" s="236"/>
      <c r="B83" s="236"/>
      <c r="C83" s="236"/>
      <c r="D83" s="50">
        <f t="shared" si="8"/>
        <v>83</v>
      </c>
      <c r="E83" s="20"/>
      <c r="F83" s="206"/>
      <c r="G83" s="231"/>
      <c r="H83" s="45"/>
      <c r="I83" s="18"/>
      <c r="J83" s="18"/>
      <c r="K83" s="191" t="str">
        <f t="shared" si="9"/>
        <v xml:space="preserve"> </v>
      </c>
      <c r="L83" s="12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35">
        <f t="shared" si="12"/>
        <v>0</v>
      </c>
      <c r="AK83" s="36">
        <f t="shared" si="10"/>
        <v>0</v>
      </c>
      <c r="AL83" s="37">
        <f t="shared" si="11"/>
        <v>0</v>
      </c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</row>
    <row r="84" spans="1:87" s="1" customFormat="1" ht="17.25" thickBot="1" x14ac:dyDescent="0.3">
      <c r="A84" s="236"/>
      <c r="B84" s="236"/>
      <c r="C84" s="236"/>
      <c r="D84" s="50">
        <f t="shared" si="8"/>
        <v>84</v>
      </c>
      <c r="E84" s="25"/>
      <c r="F84" s="207"/>
      <c r="G84" s="232"/>
      <c r="H84" s="46"/>
      <c r="I84" s="19"/>
      <c r="J84" s="19"/>
      <c r="K84" s="13" t="str">
        <f t="shared" si="9"/>
        <v xml:space="preserve"> </v>
      </c>
      <c r="L84" s="1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38">
        <f t="shared" si="12"/>
        <v>0</v>
      </c>
      <c r="AK84" s="39">
        <f t="shared" si="10"/>
        <v>0</v>
      </c>
      <c r="AL84" s="40">
        <f t="shared" si="11"/>
        <v>0</v>
      </c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</row>
    <row r="85" spans="1:87" s="1" customFormat="1" ht="17.25" thickTop="1" x14ac:dyDescent="0.25">
      <c r="A85" s="235"/>
      <c r="B85" s="235"/>
      <c r="C85" s="235"/>
      <c r="E85" s="2"/>
      <c r="F85" s="2"/>
      <c r="G85" s="223"/>
      <c r="H85" s="3"/>
      <c r="I85" s="7"/>
      <c r="J85" s="8"/>
      <c r="K85" s="4"/>
      <c r="L85" s="74" t="s">
        <v>9</v>
      </c>
      <c r="M85" s="75">
        <f>SUM(M5:M84)</f>
        <v>0</v>
      </c>
      <c r="N85" s="75">
        <f t="shared" ref="N85:AI85" si="13">SUM(N5:N84)</f>
        <v>0</v>
      </c>
      <c r="O85" s="75">
        <f t="shared" si="13"/>
        <v>0</v>
      </c>
      <c r="P85" s="75">
        <f t="shared" si="13"/>
        <v>0</v>
      </c>
      <c r="Q85" s="75">
        <f t="shared" si="13"/>
        <v>0</v>
      </c>
      <c r="R85" s="75">
        <f t="shared" si="13"/>
        <v>0</v>
      </c>
      <c r="S85" s="75">
        <f t="shared" si="13"/>
        <v>0</v>
      </c>
      <c r="T85" s="75">
        <f t="shared" si="13"/>
        <v>0</v>
      </c>
      <c r="U85" s="75">
        <f t="shared" si="13"/>
        <v>0</v>
      </c>
      <c r="V85" s="75">
        <f t="shared" si="13"/>
        <v>0</v>
      </c>
      <c r="W85" s="75">
        <f t="shared" si="13"/>
        <v>0</v>
      </c>
      <c r="X85" s="75">
        <f t="shared" si="13"/>
        <v>0</v>
      </c>
      <c r="Y85" s="75">
        <f t="shared" si="13"/>
        <v>0</v>
      </c>
      <c r="Z85" s="75">
        <f t="shared" si="13"/>
        <v>0</v>
      </c>
      <c r="AA85" s="75">
        <f t="shared" si="13"/>
        <v>0</v>
      </c>
      <c r="AB85" s="75">
        <f t="shared" si="13"/>
        <v>0</v>
      </c>
      <c r="AC85" s="75">
        <f t="shared" si="13"/>
        <v>0</v>
      </c>
      <c r="AD85" s="75">
        <f t="shared" si="13"/>
        <v>0</v>
      </c>
      <c r="AE85" s="75">
        <f t="shared" si="13"/>
        <v>0</v>
      </c>
      <c r="AF85" s="75">
        <f t="shared" si="13"/>
        <v>0</v>
      </c>
      <c r="AG85" s="75">
        <f t="shared" si="13"/>
        <v>0</v>
      </c>
      <c r="AH85" s="75">
        <f t="shared" si="13"/>
        <v>0</v>
      </c>
      <c r="AI85" s="75">
        <f t="shared" si="13"/>
        <v>0</v>
      </c>
      <c r="AJ85" s="76">
        <f>SUM(AJ5:AJ84)</f>
        <v>0</v>
      </c>
      <c r="AK85" s="77">
        <f>SUM(AK5:AK84)</f>
        <v>0</v>
      </c>
      <c r="AL85" s="78">
        <f>SUM(AL5:AL84)</f>
        <v>0</v>
      </c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</row>
    <row r="86" spans="1:87" s="1" customFormat="1" ht="16.5" x14ac:dyDescent="0.25">
      <c r="E86" s="6"/>
      <c r="F86" s="6"/>
      <c r="G86" s="224"/>
      <c r="L86" s="79" t="s">
        <v>81</v>
      </c>
      <c r="M86" s="80">
        <f>($I$5*M5)+($I$6*M6)+($I$7*M7)+($I$8*M8)+($I$9*M9)+($I$10*M10)+($I$11*M11)+($I$12*M12)+($I$13*M13)+($I$14*M14)+($I$15*M15)+($I$16*M16)+($I$17*M17)+($I$18*M18)+($I$19*M19)+($I$20*M20)+($I$21*M21)+($I$22*M22)+($I$23*M23)+($I$24*M24)+($I$25*M25)+($I$26*M26)+($I$27*M27)+($I$28*M28)+ ($I$29*M29)+($I$30*M30)+($I$31*M31)+($I$32*M32)+($I$33*M33)+($I$34*M34)+ ($I$35*M35)+($I$36*M36)+($I$37*M37)+($I$38*M38)+($I$39*M39)+ ($I$40*M40)+ ($I$41*M41)+ ($I$42*M42)+ ($I$43*M43)+ ($I$44*M44)+ ($I$45*M45)+ ($I$46*M46)+ ($I$47*M47)+ ($I$48*M48)+ ($I$49*M49)+ ($I$50*M50)+ ($I$51*M51)+ ($I$52*M52)+ ($I$53*M53)+ ($I$54*M54)+ ($I$55*M55)+ ($I$56*M56)+ ($I$57*M57)+ ($I$58*M58)+ ($I$59*M59)+ ($I$60*M60)+ ($I$61*M61)+ ($I$62*M62)+ ($I$63*M63)+ ($I$64*M64)+($I$65*M65)+ ($I$66*M66)+ ($I$67*M67)+ ($I$68*M68)+ ($I$69*M69)+ ($I$70*M70)+ ($I$71*M71)+ ($I$72*M72)+ ($I$73*M73)+ ($I$74*M74)+ ($I$75*M75)+ ($I$76*M76)+ ($I$77*M77)+ ($I$78*M78)+ ($I$79*M79)+ ($I$80*M80)+ ($I$81*M81)+ ($I$82*M82)+ ($I$83*M83)+ ($I$84*M84)</f>
        <v>0</v>
      </c>
      <c r="N86" s="80">
        <f t="shared" ref="N86:AI86" si="14">($I$5*N5)+($I$6*N6)+($I$7*N7)+($I$8*N8)+($I$9*N9)+($I$10*N10)+($I$11*N11)+($I$12*N12)+($I$13*N13)+($I$14*N14)+($I$15*N15)+($I$16*N16)+($I$17*N17)+($I$18*N18)+($I$19*N19)+($I$20*N20)+($I$21*N21)+($I$22*N22)+($I$23*N23)+($I$24*N24)+($I$25*N25)+($I$26*N26)+($I$27*N27)+($I$28*N28)+ ($I$29*N29)+($I$30*N30)+($I$31*N31)+($I$32*N32)+($I$33*N33)+($I$34*N34)+ ($I$35*N35)+($I$36*N36)+($I$37*N37)+($I$38*N38)+($I$39*N39)+ ($I$40*N40)+ ($I$41*N41)+ ($I$42*N42)+ ($I$43*N43)+ ($I$44*N44)+ ($I$45*N45)+ ($I$46*N46)+ ($I$47*N47)+ ($I$48*N48)+ ($I$49*N49)+ ($I$50*N50)+ ($I$51*N51)+ ($I$52*N52)+ ($I$53*N53)+ ($I$54*N54)+ ($I$55*N55)+ ($I$56*N56)+ ($I$57*N57)+ ($I$58*N58)+ ($I$59*N59)+ ($I$60*N60)+ ($I$61*N61)+ ($I$62*N62)+ ($I$63*N63)+ ($I$64*N64)+($I$65*N65)+ ($I$66*N66)+ ($I$67*N67)+ ($I$68*N68)+ ($I$69*N69)+ ($I$70*N70)+ ($I$71*N71)+ ($I$72*N72)+ ($I$73*N73)+ ($I$74*N74)+ ($I$75*N75)+ ($I$76*N76)+ ($I$77*N77)+ ($I$78*N78)+ ($I$79*N79)+ ($I$80*N80)+ ($I$81*N81)+ ($I$82*N82)+ ($I$83*N83)+ ($I$84*N84)</f>
        <v>0</v>
      </c>
      <c r="O86" s="80">
        <f t="shared" si="14"/>
        <v>0</v>
      </c>
      <c r="P86" s="80">
        <f t="shared" si="14"/>
        <v>0</v>
      </c>
      <c r="Q86" s="80">
        <f t="shared" si="14"/>
        <v>0</v>
      </c>
      <c r="R86" s="80">
        <f t="shared" si="14"/>
        <v>0</v>
      </c>
      <c r="S86" s="80">
        <f t="shared" si="14"/>
        <v>0</v>
      </c>
      <c r="T86" s="80">
        <f t="shared" si="14"/>
        <v>0</v>
      </c>
      <c r="U86" s="80">
        <f t="shared" si="14"/>
        <v>0</v>
      </c>
      <c r="V86" s="80">
        <f t="shared" si="14"/>
        <v>0</v>
      </c>
      <c r="W86" s="80">
        <f t="shared" si="14"/>
        <v>0</v>
      </c>
      <c r="X86" s="80">
        <f t="shared" si="14"/>
        <v>0</v>
      </c>
      <c r="Y86" s="80">
        <f t="shared" si="14"/>
        <v>0</v>
      </c>
      <c r="Z86" s="80">
        <f t="shared" si="14"/>
        <v>0</v>
      </c>
      <c r="AA86" s="80">
        <f t="shared" si="14"/>
        <v>0</v>
      </c>
      <c r="AB86" s="80">
        <f t="shared" si="14"/>
        <v>0</v>
      </c>
      <c r="AC86" s="80">
        <f t="shared" si="14"/>
        <v>0</v>
      </c>
      <c r="AD86" s="80">
        <f t="shared" si="14"/>
        <v>0</v>
      </c>
      <c r="AE86" s="80">
        <f t="shared" si="14"/>
        <v>0</v>
      </c>
      <c r="AF86" s="80">
        <f t="shared" si="14"/>
        <v>0</v>
      </c>
      <c r="AG86" s="80">
        <f t="shared" si="14"/>
        <v>0</v>
      </c>
      <c r="AH86" s="80">
        <f t="shared" si="14"/>
        <v>0</v>
      </c>
      <c r="AI86" s="80">
        <f t="shared" si="14"/>
        <v>0</v>
      </c>
      <c r="AJ86" s="81"/>
      <c r="AK86" s="82"/>
      <c r="AL86" s="83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</row>
    <row r="87" spans="1:87" s="1" customFormat="1" ht="17.25" thickBot="1" x14ac:dyDescent="0.3">
      <c r="E87" s="6"/>
      <c r="F87" s="6"/>
      <c r="G87" s="224"/>
      <c r="L87" s="84" t="s">
        <v>11</v>
      </c>
      <c r="M87" s="85">
        <f>($J$5*M5)+($J$6*M6)+($J$7*M7)+($J$8*M8)+($J$9*M9)+($J$10*M10)+($J$11*M11)+($J$12*M12)+($J$13*M13)+($J$14*M14)+($J$15*M15)+($J$16*M16)+($J$17*M17)+($J$18*M18)+($J$19*M19)+($J$20*M20)+($J$21*M21)+($J$22*M22)+($J$23*M23)+($J$24*M24)+($J$25*M25)+($J$26*M26)+($J$27*M27)+($J$28*M28)+ ($J$29*M29)+($J$30*M30)+($J$31*M31)+($J$32*M32)+($J$33*M33)+($J$34*M34)+ ($J$35*M35)+($J$36*M36)+($J$37*M37)+($J$38*M38)+($J$39*M39)+ ($J$40*M40)+ ($J$41*M41)+ ($J$42*M42)+ ($J$43*M43)+ ($J$44*M44)+ ($J$45*M45)+ ($J$46*M46)+ ($J$47*M47)+ ($J$48*M48)+ ($J$49*M49)+ ($J$50*M50)+ ($J$51*M51)+ ($J$52*M52)+ ($J$53*M53)+ ($J$54*M54)+ ($J$55*M55)+ ($J$56*M56)+ ($J$57*M57)+ ($J$58*M58)+ ($J$59*M59)+ ($J$60*M60)+ ($J$61*M61)+ ($J$62*M62)+ ($J$63*M63)+ ($J$64*M64)+ ($J$65*M65)+ ($J$66*M66)+ ($J$67*M67)+ ($J$68*M68)+ ($J$69*M69)+ ($J$70*M70)+ ($J$71*M71)+ ($J$72*M72)+ ($J$73*M73)+ ($J$74*M74)+ ($J$75*M75)+ ($J$76*M76)+ ($J$77*M77)+ ($J$78*M78)+ ($J$79*M79)+ ($J$80*M80)+ ($J$81*M81)+ ($J$82*M82)+ ($J$83*M83)+ ($J$84*M84)</f>
        <v>0</v>
      </c>
      <c r="N87" s="85">
        <f t="shared" ref="N87:AI87" si="15">($J$5*N5)+($J$6*N6)+($J$7*N7)+($J$8*N8)+($J$9*N9)+($J$10*N10)+($J$11*N11)+($J$12*N12)+($J$13*N13)+($J$14*N14)+($J$15*N15)+($J$16*N16)+($J$17*N17)+($J$18*N18)+($J$19*N19)+($J$20*N20)+($J$21*N21)+($J$22*N22)+($J$23*N23)+($J$24*N24)+($J$25*N25)+($J$26*N26)+($J$27*N27)+($J$28*N28)+ ($J$29*N29)+($J$30*N30)+($J$31*N31)+($J$32*N32)+($J$33*N33)+($J$34*N34)+ ($J$35*N35)+($J$36*N36)+($J$37*N37)+($J$38*N38)+($J$39*N39)+ ($J$40*N40)+ ($J$41*N41)+ ($J$42*N42)+ ($J$43*N43)+ ($J$44*N44)+ ($J$45*N45)+ ($J$46*N46)+ ($J$47*N47)+ ($J$48*N48)+ ($J$49*N49)+ ($J$50*N50)+ ($J$51*N51)+ ($J$52*N52)+ ($J$53*N53)+ ($J$54*N54)+ ($J$55*N55)+ ($J$56*N56)+ ($J$57*N57)+ ($J$58*N58)+ ($J$59*N59)+ ($J$60*N60)+ ($J$61*N61)+ ($J$62*N62)+ ($J$63*N63)+ ($J$64*N64)+ ($J$65*N65)+ ($J$66*N66)+ ($J$67*N67)+ ($J$68*N68)+ ($J$69*N69)+ ($J$70*N70)+ ($J$71*N71)+ ($J$72*N72)+ ($J$73*N73)+ ($J$74*N74)+ ($J$75*N75)+ ($J$76*N76)+ ($J$77*N77)+ ($J$78*N78)+ ($J$79*N79)+ ($J$80*N80)+ ($J$81*N81)+ ($J$82*N82)+ ($J$83*N83)+ ($J$84*N84)</f>
        <v>0</v>
      </c>
      <c r="O87" s="85">
        <f t="shared" si="15"/>
        <v>0</v>
      </c>
      <c r="P87" s="85">
        <f t="shared" si="15"/>
        <v>0</v>
      </c>
      <c r="Q87" s="85">
        <f t="shared" si="15"/>
        <v>0</v>
      </c>
      <c r="R87" s="85">
        <f t="shared" si="15"/>
        <v>0</v>
      </c>
      <c r="S87" s="85">
        <f t="shared" si="15"/>
        <v>0</v>
      </c>
      <c r="T87" s="85">
        <f t="shared" si="15"/>
        <v>0</v>
      </c>
      <c r="U87" s="85">
        <f t="shared" si="15"/>
        <v>0</v>
      </c>
      <c r="V87" s="85">
        <f t="shared" si="15"/>
        <v>0</v>
      </c>
      <c r="W87" s="85">
        <f t="shared" si="15"/>
        <v>0</v>
      </c>
      <c r="X87" s="85">
        <f t="shared" si="15"/>
        <v>0</v>
      </c>
      <c r="Y87" s="85">
        <f t="shared" si="15"/>
        <v>0</v>
      </c>
      <c r="Z87" s="85">
        <f t="shared" si="15"/>
        <v>0</v>
      </c>
      <c r="AA87" s="85">
        <f t="shared" si="15"/>
        <v>0</v>
      </c>
      <c r="AB87" s="85">
        <f t="shared" si="15"/>
        <v>0</v>
      </c>
      <c r="AC87" s="85">
        <f t="shared" si="15"/>
        <v>0</v>
      </c>
      <c r="AD87" s="85">
        <f t="shared" si="15"/>
        <v>0</v>
      </c>
      <c r="AE87" s="85">
        <f t="shared" si="15"/>
        <v>0</v>
      </c>
      <c r="AF87" s="85">
        <f t="shared" si="15"/>
        <v>0</v>
      </c>
      <c r="AG87" s="85">
        <f t="shared" si="15"/>
        <v>0</v>
      </c>
      <c r="AH87" s="85">
        <f t="shared" si="15"/>
        <v>0</v>
      </c>
      <c r="AI87" s="85">
        <f t="shared" si="15"/>
        <v>0</v>
      </c>
      <c r="AJ87" s="86"/>
      <c r="AK87" s="87"/>
      <c r="AL87" s="88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</row>
    <row r="88" spans="1:87" s="1" customFormat="1" ht="21" thickTop="1" thickBot="1" x14ac:dyDescent="0.3">
      <c r="E88" s="6"/>
      <c r="F88" s="6"/>
      <c r="G88" s="225"/>
      <c r="H88" s="57" t="s">
        <v>8</v>
      </c>
      <c r="I88" s="209" t="s">
        <v>5</v>
      </c>
      <c r="J88" s="58" t="s">
        <v>6</v>
      </c>
      <c r="K88" s="59"/>
      <c r="L88" s="9"/>
      <c r="M88" s="5"/>
      <c r="N88" s="5"/>
      <c r="O88" s="22"/>
      <c r="Q88" s="153"/>
      <c r="R88" s="153"/>
      <c r="S88" s="150"/>
      <c r="AJ88" s="41"/>
      <c r="AL88" s="149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</row>
    <row r="89" spans="1:87" s="1" customFormat="1" ht="17.25" thickTop="1" x14ac:dyDescent="0.25">
      <c r="D89" s="139">
        <v>11</v>
      </c>
      <c r="E89" s="6"/>
      <c r="F89" s="242"/>
      <c r="G89" s="226" t="s">
        <v>22</v>
      </c>
      <c r="H89" s="17">
        <f ca="1">SUMIF($L$109:$O$131,D89,$M$109:$M$131)</f>
        <v>0</v>
      </c>
      <c r="I89" s="17">
        <f ca="1">SUMIF($L$109:$O$131,D89,$N$109:$N$131)</f>
        <v>0</v>
      </c>
      <c r="J89" s="17">
        <f ca="1">SUMIF($L$109:$O$131,D89,$O$109:$O$131)</f>
        <v>0</v>
      </c>
      <c r="K89" s="60" t="str">
        <f t="shared" ref="K89:K100" si="16">G89</f>
        <v>November</v>
      </c>
      <c r="L89" s="9"/>
      <c r="AJ89" s="43"/>
      <c r="AK89" s="42"/>
      <c r="AL89" s="42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</row>
    <row r="90" spans="1:87" s="1" customFormat="1" ht="16.5" x14ac:dyDescent="0.25">
      <c r="D90" s="139">
        <v>12</v>
      </c>
      <c r="F90" s="242"/>
      <c r="G90" s="226" t="s">
        <v>13</v>
      </c>
      <c r="H90" s="17">
        <f t="shared" ref="H90:H100" ca="1" si="17">SUMIF($L$109:$O$131,D90,$M$109:$M$131)</f>
        <v>0</v>
      </c>
      <c r="I90" s="17">
        <f t="shared" ref="I90:I100" ca="1" si="18">SUMIF($L$109:$O$131,D90,$N$109:$N$131)</f>
        <v>0</v>
      </c>
      <c r="J90" s="17">
        <f t="shared" ref="J90:J100" ca="1" si="19">SUMIF($L$109:$O$131,D90,$O$109:$O$131)</f>
        <v>0</v>
      </c>
      <c r="K90" s="60" t="str">
        <f t="shared" si="16"/>
        <v>December</v>
      </c>
      <c r="L90" s="9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44"/>
      <c r="AK90" s="42"/>
      <c r="AL90" s="42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</row>
    <row r="91" spans="1:87" ht="16.5" x14ac:dyDescent="0.25">
      <c r="D91" s="139">
        <v>1</v>
      </c>
      <c r="F91" s="242"/>
      <c r="G91" s="226" t="s">
        <v>15</v>
      </c>
      <c r="H91" s="17">
        <f t="shared" ca="1" si="17"/>
        <v>0</v>
      </c>
      <c r="I91" s="17">
        <f t="shared" ca="1" si="18"/>
        <v>0</v>
      </c>
      <c r="J91" s="17">
        <f t="shared" ca="1" si="19"/>
        <v>0</v>
      </c>
      <c r="K91" s="60" t="str">
        <f t="shared" si="16"/>
        <v>January</v>
      </c>
      <c r="M91" s="63"/>
      <c r="N91" s="63"/>
      <c r="O91" s="63"/>
      <c r="P91" s="63"/>
      <c r="AJ91" s="64"/>
      <c r="AK91" s="241"/>
      <c r="AL91" s="64"/>
    </row>
    <row r="92" spans="1:87" ht="16.5" x14ac:dyDescent="0.25">
      <c r="D92" s="139">
        <v>2</v>
      </c>
      <c r="F92" s="242"/>
      <c r="G92" s="226" t="s">
        <v>14</v>
      </c>
      <c r="H92" s="17">
        <f t="shared" ca="1" si="17"/>
        <v>0</v>
      </c>
      <c r="I92" s="17">
        <f t="shared" ca="1" si="18"/>
        <v>0</v>
      </c>
      <c r="J92" s="17">
        <f t="shared" ca="1" si="19"/>
        <v>0</v>
      </c>
      <c r="K92" s="60" t="str">
        <f t="shared" si="16"/>
        <v>February</v>
      </c>
      <c r="AJ92" s="64"/>
      <c r="AK92" s="64"/>
      <c r="AL92" s="64"/>
    </row>
    <row r="93" spans="1:87" ht="16.5" x14ac:dyDescent="0.25">
      <c r="D93" s="139">
        <v>3</v>
      </c>
      <c r="F93" s="242"/>
      <c r="G93" s="226" t="s">
        <v>16</v>
      </c>
      <c r="H93" s="17">
        <f t="shared" ca="1" si="17"/>
        <v>0</v>
      </c>
      <c r="I93" s="17">
        <f t="shared" ca="1" si="18"/>
        <v>0</v>
      </c>
      <c r="J93" s="17">
        <f t="shared" ca="1" si="19"/>
        <v>0</v>
      </c>
      <c r="K93" s="60" t="str">
        <f t="shared" si="16"/>
        <v>March</v>
      </c>
      <c r="AJ93" s="64"/>
      <c r="AK93" s="64"/>
      <c r="AL93" s="64"/>
    </row>
    <row r="94" spans="1:87" ht="16.5" x14ac:dyDescent="0.25">
      <c r="D94" s="139">
        <v>4</v>
      </c>
      <c r="F94" s="242"/>
      <c r="G94" s="226" t="s">
        <v>17</v>
      </c>
      <c r="H94" s="17">
        <f t="shared" ca="1" si="17"/>
        <v>0</v>
      </c>
      <c r="I94" s="17">
        <f t="shared" ca="1" si="18"/>
        <v>0</v>
      </c>
      <c r="J94" s="17">
        <f t="shared" ca="1" si="19"/>
        <v>0</v>
      </c>
      <c r="K94" s="60" t="str">
        <f t="shared" si="16"/>
        <v>April</v>
      </c>
      <c r="AJ94" s="64"/>
      <c r="AK94" s="241"/>
      <c r="AL94" s="64"/>
    </row>
    <row r="95" spans="1:87" ht="16.5" x14ac:dyDescent="0.25">
      <c r="D95" s="139">
        <v>5</v>
      </c>
      <c r="F95" s="242"/>
      <c r="G95" s="226" t="s">
        <v>24</v>
      </c>
      <c r="H95" s="17">
        <f t="shared" ca="1" si="17"/>
        <v>0</v>
      </c>
      <c r="I95" s="17">
        <f t="shared" ca="1" si="18"/>
        <v>0</v>
      </c>
      <c r="J95" s="17">
        <f t="shared" ca="1" si="19"/>
        <v>0</v>
      </c>
      <c r="K95" s="60" t="str">
        <f t="shared" si="16"/>
        <v>May</v>
      </c>
      <c r="AJ95" s="64"/>
      <c r="AK95" s="64"/>
      <c r="AL95" s="64"/>
    </row>
    <row r="96" spans="1:87" ht="16.5" x14ac:dyDescent="0.25">
      <c r="D96" s="139">
        <v>6</v>
      </c>
      <c r="F96" s="242"/>
      <c r="G96" s="226" t="s">
        <v>23</v>
      </c>
      <c r="H96" s="17">
        <f t="shared" ca="1" si="17"/>
        <v>0</v>
      </c>
      <c r="I96" s="17">
        <f t="shared" ca="1" si="18"/>
        <v>0</v>
      </c>
      <c r="J96" s="17">
        <f t="shared" ca="1" si="19"/>
        <v>0</v>
      </c>
      <c r="K96" s="60" t="str">
        <f t="shared" si="16"/>
        <v>June</v>
      </c>
      <c r="AJ96" s="64"/>
      <c r="AK96" s="64"/>
      <c r="AL96" s="64"/>
    </row>
    <row r="97" spans="4:88" ht="16.5" x14ac:dyDescent="0.25">
      <c r="D97" s="139">
        <v>7</v>
      </c>
      <c r="F97" s="242"/>
      <c r="G97" s="226" t="s">
        <v>18</v>
      </c>
      <c r="H97" s="17">
        <f t="shared" ca="1" si="17"/>
        <v>0</v>
      </c>
      <c r="I97" s="17">
        <f t="shared" ca="1" si="18"/>
        <v>0</v>
      </c>
      <c r="J97" s="17">
        <f t="shared" ca="1" si="19"/>
        <v>0</v>
      </c>
      <c r="K97" s="60" t="str">
        <f t="shared" si="16"/>
        <v>July</v>
      </c>
      <c r="M97" s="151"/>
      <c r="N97" s="152"/>
      <c r="O97" s="152"/>
      <c r="P97" s="152"/>
      <c r="AJ97" s="64"/>
      <c r="AK97" s="64"/>
      <c r="AL97" s="64"/>
    </row>
    <row r="98" spans="4:88" ht="16.5" x14ac:dyDescent="0.25">
      <c r="D98" s="139">
        <v>8</v>
      </c>
      <c r="F98" s="242"/>
      <c r="G98" s="226" t="s">
        <v>19</v>
      </c>
      <c r="H98" s="17">
        <f t="shared" ca="1" si="17"/>
        <v>0</v>
      </c>
      <c r="I98" s="17">
        <f t="shared" ca="1" si="18"/>
        <v>0</v>
      </c>
      <c r="J98" s="17">
        <f t="shared" ca="1" si="19"/>
        <v>0</v>
      </c>
      <c r="K98" s="60" t="str">
        <f t="shared" si="16"/>
        <v>August</v>
      </c>
      <c r="M98" s="152"/>
      <c r="N98" s="152"/>
      <c r="O98" s="152"/>
      <c r="P98" s="152"/>
      <c r="AJ98" s="64"/>
      <c r="AK98" s="64"/>
      <c r="AL98" s="64"/>
    </row>
    <row r="99" spans="4:88" ht="16.5" x14ac:dyDescent="0.25">
      <c r="D99" s="139">
        <v>9</v>
      </c>
      <c r="F99" s="242"/>
      <c r="G99" s="226" t="s">
        <v>20</v>
      </c>
      <c r="H99" s="17">
        <f t="shared" ca="1" si="17"/>
        <v>0</v>
      </c>
      <c r="I99" s="17">
        <f t="shared" ca="1" si="18"/>
        <v>0</v>
      </c>
      <c r="J99" s="17">
        <f t="shared" ca="1" si="19"/>
        <v>0</v>
      </c>
      <c r="K99" s="60" t="str">
        <f t="shared" si="16"/>
        <v>September</v>
      </c>
      <c r="M99" s="152"/>
      <c r="N99" s="152"/>
      <c r="O99" s="152"/>
      <c r="P99" s="152"/>
      <c r="AJ99" s="64"/>
      <c r="AK99" s="64"/>
      <c r="AL99" s="64"/>
    </row>
    <row r="100" spans="4:88" ht="17.25" thickBot="1" x14ac:dyDescent="0.3">
      <c r="D100" s="139">
        <v>10</v>
      </c>
      <c r="F100" s="242"/>
      <c r="G100" s="226" t="s">
        <v>21</v>
      </c>
      <c r="H100" s="17">
        <f t="shared" ca="1" si="17"/>
        <v>0</v>
      </c>
      <c r="I100" s="17">
        <f t="shared" ca="1" si="18"/>
        <v>0</v>
      </c>
      <c r="J100" s="17">
        <f t="shared" ca="1" si="19"/>
        <v>0</v>
      </c>
      <c r="K100" s="60" t="str">
        <f t="shared" si="16"/>
        <v>October</v>
      </c>
      <c r="AJ100" s="64"/>
      <c r="AK100" s="64"/>
      <c r="AL100" s="64"/>
    </row>
    <row r="101" spans="4:88" ht="17.25" thickTop="1" x14ac:dyDescent="0.25">
      <c r="G101" s="226"/>
      <c r="H101" s="68"/>
      <c r="I101" s="210"/>
      <c r="J101" s="69"/>
      <c r="K101" s="21"/>
      <c r="AJ101" s="64"/>
      <c r="AK101" s="64"/>
      <c r="AL101" s="64"/>
    </row>
    <row r="102" spans="4:88" ht="17.25" thickBot="1" x14ac:dyDescent="0.3">
      <c r="G102" s="227"/>
      <c r="H102" s="70">
        <f ca="1">SUM(H89:H101)</f>
        <v>0</v>
      </c>
      <c r="I102" s="71">
        <f ca="1">SUM(I89:I101)</f>
        <v>0</v>
      </c>
      <c r="J102" s="72">
        <f ca="1">SUM(J89:J101)</f>
        <v>0</v>
      </c>
      <c r="K102" s="4"/>
      <c r="AJ102" s="64"/>
      <c r="AK102" s="64"/>
      <c r="AL102" s="64"/>
    </row>
    <row r="103" spans="4:88" ht="17.25" thickTop="1" x14ac:dyDescent="0.25">
      <c r="G103" s="227"/>
      <c r="H103" s="16" t="b">
        <f ca="1">H102=H104</f>
        <v>1</v>
      </c>
      <c r="I103" s="16" t="b">
        <f ca="1">I102=I104</f>
        <v>1</v>
      </c>
      <c r="J103" s="16" t="b">
        <f ca="1">J102=J104</f>
        <v>1</v>
      </c>
      <c r="K103" s="11"/>
      <c r="AJ103" s="64"/>
      <c r="AK103" s="64"/>
      <c r="AL103" s="64"/>
    </row>
    <row r="104" spans="4:88" ht="16.5" x14ac:dyDescent="0.25">
      <c r="G104" s="227"/>
      <c r="H104" s="15">
        <f>AJ85</f>
        <v>0</v>
      </c>
      <c r="I104" s="15">
        <f>AK85</f>
        <v>0</v>
      </c>
      <c r="J104" s="15">
        <f>AL85</f>
        <v>0</v>
      </c>
      <c r="K104" s="10"/>
      <c r="AJ104" s="64"/>
      <c r="AK104" s="64"/>
      <c r="AL104" s="64"/>
    </row>
    <row r="105" spans="4:88" s="89" customFormat="1" ht="16.5" x14ac:dyDescent="0.25">
      <c r="G105" s="228"/>
      <c r="H105" s="90"/>
      <c r="I105" s="91"/>
      <c r="J105" s="91"/>
      <c r="K105" s="92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</row>
    <row r="106" spans="4:88" s="89" customFormat="1" ht="16.5" hidden="1" x14ac:dyDescent="0.25">
      <c r="G106" s="228"/>
      <c r="H106" s="90"/>
      <c r="I106" s="91"/>
      <c r="J106" s="91"/>
      <c r="K106" s="92"/>
      <c r="M106" s="93" t="str">
        <f t="shared" ref="M106:AI106" si="20">M3</f>
        <v xml:space="preserve"> </v>
      </c>
      <c r="N106" s="93" t="str">
        <f t="shared" si="20"/>
        <v xml:space="preserve"> </v>
      </c>
      <c r="O106" s="93" t="str">
        <f t="shared" si="20"/>
        <v xml:space="preserve"> </v>
      </c>
      <c r="P106" s="93" t="str">
        <f t="shared" si="20"/>
        <v xml:space="preserve"> </v>
      </c>
      <c r="Q106" s="93" t="str">
        <f t="shared" si="20"/>
        <v xml:space="preserve"> </v>
      </c>
      <c r="R106" s="93" t="str">
        <f t="shared" si="20"/>
        <v xml:space="preserve"> </v>
      </c>
      <c r="S106" s="93" t="str">
        <f t="shared" si="20"/>
        <v xml:space="preserve"> </v>
      </c>
      <c r="T106" s="93" t="str">
        <f t="shared" si="20"/>
        <v xml:space="preserve"> </v>
      </c>
      <c r="U106" s="93" t="str">
        <f t="shared" si="20"/>
        <v xml:space="preserve"> </v>
      </c>
      <c r="V106" s="93" t="str">
        <f t="shared" si="20"/>
        <v xml:space="preserve"> </v>
      </c>
      <c r="W106" s="93" t="str">
        <f t="shared" si="20"/>
        <v xml:space="preserve"> </v>
      </c>
      <c r="X106" s="93" t="str">
        <f t="shared" si="20"/>
        <v xml:space="preserve"> </v>
      </c>
      <c r="Y106" s="93" t="str">
        <f t="shared" si="20"/>
        <v xml:space="preserve"> </v>
      </c>
      <c r="Z106" s="93" t="str">
        <f t="shared" si="20"/>
        <v xml:space="preserve"> </v>
      </c>
      <c r="AA106" s="93" t="str">
        <f t="shared" si="20"/>
        <v xml:space="preserve"> </v>
      </c>
      <c r="AB106" s="93" t="str">
        <f t="shared" si="20"/>
        <v xml:space="preserve"> </v>
      </c>
      <c r="AC106" s="93" t="str">
        <f t="shared" si="20"/>
        <v xml:space="preserve"> </v>
      </c>
      <c r="AD106" s="93" t="str">
        <f t="shared" si="20"/>
        <v xml:space="preserve"> </v>
      </c>
      <c r="AE106" s="93" t="str">
        <f t="shared" si="20"/>
        <v xml:space="preserve"> </v>
      </c>
      <c r="AF106" s="93" t="str">
        <f t="shared" si="20"/>
        <v xml:space="preserve"> </v>
      </c>
      <c r="AG106" s="93" t="str">
        <f t="shared" si="20"/>
        <v xml:space="preserve"> </v>
      </c>
      <c r="AH106" s="93" t="str">
        <f t="shared" si="20"/>
        <v xml:space="preserve"> </v>
      </c>
      <c r="AI106" s="93" t="str">
        <f t="shared" si="20"/>
        <v xml:space="preserve"> </v>
      </c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</row>
    <row r="107" spans="4:88" s="94" customFormat="1" ht="13.5" hidden="1" thickTop="1" x14ac:dyDescent="0.2">
      <c r="G107" s="227"/>
      <c r="K107" s="95"/>
      <c r="L107" s="96" t="s">
        <v>37</v>
      </c>
      <c r="M107" s="97">
        <v>65</v>
      </c>
      <c r="N107" s="97"/>
      <c r="O107" s="97"/>
      <c r="P107" s="98">
        <v>58</v>
      </c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</row>
    <row r="108" spans="4:88" s="94" customFormat="1" hidden="1" x14ac:dyDescent="0.2">
      <c r="G108" s="227"/>
      <c r="K108" s="99"/>
      <c r="M108" s="94" t="s">
        <v>30</v>
      </c>
      <c r="N108" s="94" t="s">
        <v>51</v>
      </c>
      <c r="O108" s="100" t="s">
        <v>33</v>
      </c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</row>
    <row r="109" spans="4:88" s="94" customFormat="1" hidden="1" x14ac:dyDescent="0.2">
      <c r="G109" s="227"/>
      <c r="K109" s="101" t="s">
        <v>58</v>
      </c>
      <c r="L109" s="102" t="e">
        <f>MONTH(M106)</f>
        <v>#VALUE!</v>
      </c>
      <c r="M109" s="103">
        <f>M85</f>
        <v>0</v>
      </c>
      <c r="N109" s="104">
        <f>M86</f>
        <v>0</v>
      </c>
      <c r="O109" s="105">
        <f>M87</f>
        <v>0</v>
      </c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</row>
    <row r="110" spans="4:88" s="94" customFormat="1" hidden="1" x14ac:dyDescent="0.2">
      <c r="G110" s="227"/>
      <c r="K110" s="101" t="s">
        <v>59</v>
      </c>
      <c r="L110" s="106" t="e">
        <f>MONTH(N106)</f>
        <v>#VALUE!</v>
      </c>
      <c r="M110" s="103">
        <f>N85</f>
        <v>0</v>
      </c>
      <c r="N110" s="104">
        <f>N86</f>
        <v>0</v>
      </c>
      <c r="O110" s="105">
        <f>N87</f>
        <v>0</v>
      </c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</row>
    <row r="111" spans="4:88" s="94" customFormat="1" hidden="1" x14ac:dyDescent="0.2">
      <c r="G111" s="227"/>
      <c r="K111" s="101" t="s">
        <v>60</v>
      </c>
      <c r="L111" s="106" t="e">
        <f>MONTH(O106)</f>
        <v>#VALUE!</v>
      </c>
      <c r="M111" s="103">
        <f>O85</f>
        <v>0</v>
      </c>
      <c r="N111" s="104">
        <f>O86</f>
        <v>0</v>
      </c>
      <c r="O111" s="105">
        <f>O87</f>
        <v>0</v>
      </c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</row>
    <row r="112" spans="4:88" s="94" customFormat="1" hidden="1" x14ac:dyDescent="0.2">
      <c r="G112" s="227"/>
      <c r="K112" s="101" t="s">
        <v>61</v>
      </c>
      <c r="L112" s="106" t="e">
        <f>MONTH(P106)</f>
        <v>#VALUE!</v>
      </c>
      <c r="M112" s="103">
        <f>P85</f>
        <v>0</v>
      </c>
      <c r="N112" s="104">
        <f>P86</f>
        <v>0</v>
      </c>
      <c r="O112" s="105">
        <f>P87</f>
        <v>0</v>
      </c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</row>
    <row r="113" spans="7:88" s="94" customFormat="1" hidden="1" x14ac:dyDescent="0.2">
      <c r="G113" s="227"/>
      <c r="K113" s="101" t="s">
        <v>62</v>
      </c>
      <c r="L113" s="106" t="e">
        <f>MONTH(Q106)</f>
        <v>#VALUE!</v>
      </c>
      <c r="M113" s="103">
        <f>Q85</f>
        <v>0</v>
      </c>
      <c r="N113" s="104">
        <f>Q86</f>
        <v>0</v>
      </c>
      <c r="O113" s="105">
        <f>Q87</f>
        <v>0</v>
      </c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</row>
    <row r="114" spans="7:88" s="94" customFormat="1" hidden="1" x14ac:dyDescent="0.2">
      <c r="G114" s="227"/>
      <c r="K114" s="101" t="s">
        <v>63</v>
      </c>
      <c r="L114" s="106" t="e">
        <f>MONTH(R106)</f>
        <v>#VALUE!</v>
      </c>
      <c r="M114" s="103">
        <f>R85</f>
        <v>0</v>
      </c>
      <c r="N114" s="104">
        <f>R86</f>
        <v>0</v>
      </c>
      <c r="O114" s="105">
        <f>R87</f>
        <v>0</v>
      </c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</row>
    <row r="115" spans="7:88" s="94" customFormat="1" hidden="1" x14ac:dyDescent="0.2">
      <c r="G115" s="227"/>
      <c r="K115" s="101" t="s">
        <v>64</v>
      </c>
      <c r="L115" s="106" t="e">
        <f>MONTH(S106)</f>
        <v>#VALUE!</v>
      </c>
      <c r="M115" s="103">
        <f>S85</f>
        <v>0</v>
      </c>
      <c r="N115" s="104">
        <f>S86</f>
        <v>0</v>
      </c>
      <c r="O115" s="105">
        <f>S87</f>
        <v>0</v>
      </c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</row>
    <row r="116" spans="7:88" s="94" customFormat="1" hidden="1" x14ac:dyDescent="0.2">
      <c r="G116" s="227"/>
      <c r="K116" s="101" t="s">
        <v>65</v>
      </c>
      <c r="L116" s="106" t="e">
        <f>MONTH(T106)</f>
        <v>#VALUE!</v>
      </c>
      <c r="M116" s="103">
        <f>T85</f>
        <v>0</v>
      </c>
      <c r="N116" s="104">
        <f>T86</f>
        <v>0</v>
      </c>
      <c r="O116" s="105">
        <f>T87</f>
        <v>0</v>
      </c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</row>
    <row r="117" spans="7:88" s="94" customFormat="1" hidden="1" x14ac:dyDescent="0.2">
      <c r="G117" s="227"/>
      <c r="K117" s="101" t="s">
        <v>66</v>
      </c>
      <c r="L117" s="106" t="e">
        <f>MONTH(U106)</f>
        <v>#VALUE!</v>
      </c>
      <c r="M117" s="103">
        <f>U85</f>
        <v>0</v>
      </c>
      <c r="N117" s="104">
        <f>U86</f>
        <v>0</v>
      </c>
      <c r="O117" s="105">
        <f>U87</f>
        <v>0</v>
      </c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</row>
    <row r="118" spans="7:88" s="94" customFormat="1" hidden="1" x14ac:dyDescent="0.2">
      <c r="G118" s="227"/>
      <c r="K118" s="101" t="s">
        <v>67</v>
      </c>
      <c r="L118" s="106" t="e">
        <f>MONTH(V106)</f>
        <v>#VALUE!</v>
      </c>
      <c r="M118" s="103">
        <f>V85</f>
        <v>0</v>
      </c>
      <c r="N118" s="104">
        <f>V86</f>
        <v>0</v>
      </c>
      <c r="O118" s="105">
        <f>V87</f>
        <v>0</v>
      </c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</row>
    <row r="119" spans="7:88" s="94" customFormat="1" hidden="1" x14ac:dyDescent="0.2">
      <c r="G119" s="229"/>
      <c r="K119" s="101" t="s">
        <v>68</v>
      </c>
      <c r="L119" s="106" t="e">
        <f>MONTH(W106)</f>
        <v>#VALUE!</v>
      </c>
      <c r="M119" s="103">
        <f>W85</f>
        <v>0</v>
      </c>
      <c r="N119" s="104">
        <f>W86</f>
        <v>0</v>
      </c>
      <c r="O119" s="105">
        <f>W87</f>
        <v>0</v>
      </c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</row>
    <row r="120" spans="7:88" s="94" customFormat="1" hidden="1" x14ac:dyDescent="0.2">
      <c r="G120" s="229"/>
      <c r="K120" s="101" t="s">
        <v>69</v>
      </c>
      <c r="L120" s="106" t="e">
        <f>MONTH(X106)</f>
        <v>#VALUE!</v>
      </c>
      <c r="M120" s="103">
        <f>X85</f>
        <v>0</v>
      </c>
      <c r="N120" s="104">
        <f>X86</f>
        <v>0</v>
      </c>
      <c r="O120" s="105">
        <f>X87</f>
        <v>0</v>
      </c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</row>
    <row r="121" spans="7:88" s="94" customFormat="1" hidden="1" x14ac:dyDescent="0.2">
      <c r="G121" s="229"/>
      <c r="K121" s="101" t="s">
        <v>70</v>
      </c>
      <c r="L121" s="106" t="e">
        <f>MONTH(Y106)</f>
        <v>#VALUE!</v>
      </c>
      <c r="M121" s="103">
        <f>Y85</f>
        <v>0</v>
      </c>
      <c r="N121" s="104">
        <f>Y86</f>
        <v>0</v>
      </c>
      <c r="O121" s="105">
        <f>Y87</f>
        <v>0</v>
      </c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</row>
    <row r="122" spans="7:88" s="94" customFormat="1" hidden="1" x14ac:dyDescent="0.2">
      <c r="G122" s="229"/>
      <c r="K122" s="101" t="s">
        <v>71</v>
      </c>
      <c r="L122" s="106" t="e">
        <f>MONTH(Z106)</f>
        <v>#VALUE!</v>
      </c>
      <c r="M122" s="103">
        <f>Z85</f>
        <v>0</v>
      </c>
      <c r="N122" s="104">
        <f>Z86</f>
        <v>0</v>
      </c>
      <c r="O122" s="105">
        <f>Z87</f>
        <v>0</v>
      </c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</row>
    <row r="123" spans="7:88" s="94" customFormat="1" hidden="1" x14ac:dyDescent="0.2">
      <c r="G123" s="229"/>
      <c r="K123" s="101" t="s">
        <v>72</v>
      </c>
      <c r="L123" s="106" t="e">
        <f>MONTH(AA106)</f>
        <v>#VALUE!</v>
      </c>
      <c r="M123" s="103">
        <f>AA85</f>
        <v>0</v>
      </c>
      <c r="N123" s="104">
        <f>AA86</f>
        <v>0</v>
      </c>
      <c r="O123" s="105">
        <f>AA87</f>
        <v>0</v>
      </c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</row>
    <row r="124" spans="7:88" s="94" customFormat="1" hidden="1" x14ac:dyDescent="0.2">
      <c r="G124" s="229"/>
      <c r="K124" s="101" t="s">
        <v>73</v>
      </c>
      <c r="L124" s="106" t="e">
        <f>MONTH(AB106)</f>
        <v>#VALUE!</v>
      </c>
      <c r="M124" s="103">
        <f>AB85</f>
        <v>0</v>
      </c>
      <c r="N124" s="104">
        <f>AB86</f>
        <v>0</v>
      </c>
      <c r="O124" s="105">
        <f>AB87</f>
        <v>0</v>
      </c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</row>
    <row r="125" spans="7:88" s="94" customFormat="1" hidden="1" x14ac:dyDescent="0.2">
      <c r="G125" s="229"/>
      <c r="K125" s="101" t="s">
        <v>74</v>
      </c>
      <c r="L125" s="106" t="e">
        <f>MONTH(AC106)</f>
        <v>#VALUE!</v>
      </c>
      <c r="M125" s="103">
        <f>AC85</f>
        <v>0</v>
      </c>
      <c r="N125" s="104">
        <f>AC86</f>
        <v>0</v>
      </c>
      <c r="O125" s="105">
        <f>AC87</f>
        <v>0</v>
      </c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</row>
    <row r="126" spans="7:88" s="94" customFormat="1" hidden="1" x14ac:dyDescent="0.2">
      <c r="G126" s="229"/>
      <c r="K126" s="101" t="s">
        <v>75</v>
      </c>
      <c r="L126" s="106" t="e">
        <f>MONTH(AD106)</f>
        <v>#VALUE!</v>
      </c>
      <c r="M126" s="103">
        <f>AD85</f>
        <v>0</v>
      </c>
      <c r="N126" s="104">
        <f>AD86</f>
        <v>0</v>
      </c>
      <c r="O126" s="105">
        <f>AD87</f>
        <v>0</v>
      </c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</row>
    <row r="127" spans="7:88" s="94" customFormat="1" hidden="1" x14ac:dyDescent="0.2">
      <c r="G127" s="229"/>
      <c r="K127" s="101" t="s">
        <v>76</v>
      </c>
      <c r="L127" s="106" t="e">
        <f>MONTH(AE106)</f>
        <v>#VALUE!</v>
      </c>
      <c r="M127" s="103">
        <f>AE85</f>
        <v>0</v>
      </c>
      <c r="N127" s="104">
        <f>AE86</f>
        <v>0</v>
      </c>
      <c r="O127" s="105">
        <f>AE87</f>
        <v>0</v>
      </c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</row>
    <row r="128" spans="7:88" s="94" customFormat="1" hidden="1" x14ac:dyDescent="0.2">
      <c r="G128" s="229"/>
      <c r="K128" s="101" t="s">
        <v>77</v>
      </c>
      <c r="L128" s="106" t="e">
        <f>MONTH(AF106)</f>
        <v>#VALUE!</v>
      </c>
      <c r="M128" s="103">
        <f>AF85</f>
        <v>0</v>
      </c>
      <c r="N128" s="104">
        <f>AF86</f>
        <v>0</v>
      </c>
      <c r="O128" s="105">
        <f>AF87</f>
        <v>0</v>
      </c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</row>
    <row r="129" spans="7:88" s="94" customFormat="1" hidden="1" x14ac:dyDescent="0.2">
      <c r="G129" s="229"/>
      <c r="K129" s="101" t="s">
        <v>78</v>
      </c>
      <c r="L129" s="106" t="e">
        <f>MONTH(AG106)</f>
        <v>#VALUE!</v>
      </c>
      <c r="M129" s="103">
        <f>AG85</f>
        <v>0</v>
      </c>
      <c r="N129" s="104">
        <f>AG86</f>
        <v>0</v>
      </c>
      <c r="O129" s="105">
        <f>AG87</f>
        <v>0</v>
      </c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</row>
    <row r="130" spans="7:88" s="94" customFormat="1" hidden="1" x14ac:dyDescent="0.2">
      <c r="G130" s="229"/>
      <c r="K130" s="101" t="s">
        <v>79</v>
      </c>
      <c r="L130" s="106" t="e">
        <f>MONTH(AH106)</f>
        <v>#VALUE!</v>
      </c>
      <c r="M130" s="103">
        <f>AH85</f>
        <v>0</v>
      </c>
      <c r="N130" s="104">
        <f>AH86</f>
        <v>0</v>
      </c>
      <c r="O130" s="105">
        <f>AH87</f>
        <v>0</v>
      </c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</row>
    <row r="131" spans="7:88" s="94" customFormat="1" ht="13.5" hidden="1" thickBot="1" x14ac:dyDescent="0.25">
      <c r="G131" s="229"/>
      <c r="K131" s="101" t="s">
        <v>80</v>
      </c>
      <c r="L131" s="106" t="e">
        <f>MONTH(AI106)</f>
        <v>#VALUE!</v>
      </c>
      <c r="M131" s="107">
        <f>AI85</f>
        <v>0</v>
      </c>
      <c r="N131" s="104">
        <f>AI86</f>
        <v>0</v>
      </c>
      <c r="O131" s="108">
        <f>AI87</f>
        <v>0</v>
      </c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</row>
    <row r="132" spans="7:88" s="94" customFormat="1" ht="14.25" hidden="1" thickTop="1" thickBot="1" x14ac:dyDescent="0.25">
      <c r="G132" s="229"/>
      <c r="K132" s="101"/>
      <c r="L132" s="106"/>
      <c r="M132" s="109">
        <f>SUM(M109:M131)</f>
        <v>0</v>
      </c>
      <c r="N132" s="109">
        <f>SUM(N109:N131)</f>
        <v>0</v>
      </c>
      <c r="O132" s="109">
        <f>SUM(O109:O131)</f>
        <v>0</v>
      </c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</row>
    <row r="133" spans="7:88" s="94" customFormat="1" ht="13.5" hidden="1" thickTop="1" x14ac:dyDescent="0.2">
      <c r="G133" s="229"/>
      <c r="K133" s="99"/>
      <c r="L133" s="106"/>
      <c r="M133" s="110" t="s">
        <v>38</v>
      </c>
      <c r="N133" s="110"/>
      <c r="O133" s="111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</row>
    <row r="134" spans="7:88" s="94" customFormat="1" ht="13.5" hidden="1" thickBot="1" x14ac:dyDescent="0.25">
      <c r="G134" s="229"/>
      <c r="K134" s="99"/>
      <c r="L134" s="106"/>
      <c r="M134" s="112">
        <f>AJ85</f>
        <v>0</v>
      </c>
      <c r="N134" s="112">
        <f>AK85</f>
        <v>0</v>
      </c>
      <c r="O134" s="112">
        <f>AL85</f>
        <v>0</v>
      </c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</row>
    <row r="135" spans="7:88" s="94" customFormat="1" ht="13.5" hidden="1" thickTop="1" x14ac:dyDescent="0.2">
      <c r="G135" s="229"/>
      <c r="K135" s="99"/>
      <c r="L135" s="106"/>
      <c r="M135" s="113" t="s">
        <v>39</v>
      </c>
      <c r="N135" s="113"/>
      <c r="O135" s="114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</row>
    <row r="136" spans="7:88" s="94" customFormat="1" hidden="1" x14ac:dyDescent="0.2">
      <c r="G136" s="229"/>
      <c r="K136" s="99"/>
      <c r="L136" s="106"/>
      <c r="M136" s="113" t="b">
        <f>M134=M132</f>
        <v>1</v>
      </c>
      <c r="N136" s="113" t="b">
        <f>N134=N132</f>
        <v>1</v>
      </c>
      <c r="O136" s="113" t="b">
        <f>O134=O132</f>
        <v>1</v>
      </c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</row>
    <row r="137" spans="7:88" s="94" customFormat="1" hidden="1" x14ac:dyDescent="0.2">
      <c r="G137" s="229"/>
      <c r="K137" s="99"/>
      <c r="L137" s="106"/>
      <c r="M137" s="115" t="s">
        <v>40</v>
      </c>
      <c r="N137" s="115"/>
      <c r="O137" s="116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</row>
    <row r="138" spans="7:88" s="94" customFormat="1" ht="13.5" hidden="1" thickBot="1" x14ac:dyDescent="0.25">
      <c r="G138" s="229"/>
      <c r="K138" s="117"/>
      <c r="L138" s="118"/>
      <c r="M138" s="119">
        <f>M134-M132</f>
        <v>0</v>
      </c>
      <c r="N138" s="119"/>
      <c r="O138" s="120">
        <f>O134-O132</f>
        <v>0</v>
      </c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</row>
    <row r="139" spans="7:88" x14ac:dyDescent="0.2">
      <c r="AJ139" s="64"/>
      <c r="AK139" s="64"/>
      <c r="AL139" s="64"/>
    </row>
    <row r="140" spans="7:88" x14ac:dyDescent="0.2">
      <c r="AJ140" s="64"/>
      <c r="AK140" s="64"/>
      <c r="AL140" s="64"/>
    </row>
    <row r="141" spans="7:88" x14ac:dyDescent="0.2">
      <c r="AJ141" s="64"/>
      <c r="AK141" s="64"/>
      <c r="AL141" s="64"/>
    </row>
    <row r="142" spans="7:88" x14ac:dyDescent="0.2">
      <c r="AJ142" s="64"/>
      <c r="AK142" s="64"/>
      <c r="AL142" s="64"/>
    </row>
    <row r="144" spans="7:88" x14ac:dyDescent="0.2">
      <c r="AJ144" s="64"/>
      <c r="AK144" s="64"/>
      <c r="AL144" s="64"/>
    </row>
    <row r="145" spans="36:38" x14ac:dyDescent="0.2">
      <c r="AJ145" s="64"/>
      <c r="AK145" s="64"/>
      <c r="AL145" s="64"/>
    </row>
    <row r="146" spans="36:38" x14ac:dyDescent="0.2">
      <c r="AJ146" s="64"/>
      <c r="AK146" s="64"/>
      <c r="AL146" s="64"/>
    </row>
    <row r="147" spans="36:38" x14ac:dyDescent="0.2">
      <c r="AJ147" s="64"/>
      <c r="AK147" s="64"/>
      <c r="AL147" s="64"/>
    </row>
    <row r="148" spans="36:38" x14ac:dyDescent="0.2">
      <c r="AJ148" s="64"/>
      <c r="AK148" s="64"/>
      <c r="AL148" s="64"/>
    </row>
    <row r="149" spans="36:38" x14ac:dyDescent="0.2">
      <c r="AJ149" s="64"/>
      <c r="AK149" s="64"/>
      <c r="AL149" s="64"/>
    </row>
    <row r="150" spans="36:38" x14ac:dyDescent="0.2">
      <c r="AJ150" s="64"/>
      <c r="AK150" s="64"/>
      <c r="AL150" s="64"/>
    </row>
    <row r="151" spans="36:38" x14ac:dyDescent="0.2">
      <c r="AJ151" s="64"/>
      <c r="AK151" s="64"/>
      <c r="AL151" s="64"/>
    </row>
    <row r="152" spans="36:38" x14ac:dyDescent="0.2">
      <c r="AJ152" s="64"/>
      <c r="AK152" s="64"/>
      <c r="AL152" s="64"/>
    </row>
    <row r="153" spans="36:38" x14ac:dyDescent="0.2">
      <c r="AJ153" s="64"/>
      <c r="AK153" s="64"/>
      <c r="AL153" s="64"/>
    </row>
    <row r="154" spans="36:38" x14ac:dyDescent="0.2">
      <c r="AJ154" s="64"/>
      <c r="AK154" s="64"/>
      <c r="AL154" s="64"/>
    </row>
    <row r="155" spans="36:38" x14ac:dyDescent="0.2">
      <c r="AJ155" s="64"/>
      <c r="AK155" s="64"/>
      <c r="AL155" s="64"/>
    </row>
    <row r="156" spans="36:38" x14ac:dyDescent="0.2">
      <c r="AJ156" s="64"/>
      <c r="AK156" s="64"/>
      <c r="AL156" s="64"/>
    </row>
    <row r="157" spans="36:38" x14ac:dyDescent="0.2">
      <c r="AJ157" s="64"/>
      <c r="AK157" s="64"/>
      <c r="AL157" s="64"/>
    </row>
    <row r="158" spans="36:38" x14ac:dyDescent="0.2">
      <c r="AJ158" s="64"/>
      <c r="AK158" s="64"/>
      <c r="AL158" s="64"/>
    </row>
    <row r="159" spans="36:38" x14ac:dyDescent="0.2">
      <c r="AJ159" s="64"/>
      <c r="AK159" s="64"/>
      <c r="AL159" s="64"/>
    </row>
    <row r="160" spans="36:38" x14ac:dyDescent="0.2">
      <c r="AJ160" s="64"/>
      <c r="AK160" s="64"/>
      <c r="AL160" s="64"/>
    </row>
    <row r="161" spans="36:38" x14ac:dyDescent="0.2">
      <c r="AJ161" s="64"/>
      <c r="AK161" s="64"/>
      <c r="AL161" s="64"/>
    </row>
    <row r="162" spans="36:38" x14ac:dyDescent="0.2">
      <c r="AJ162" s="64"/>
      <c r="AK162" s="64"/>
      <c r="AL162" s="64"/>
    </row>
    <row r="163" spans="36:38" x14ac:dyDescent="0.2">
      <c r="AJ163" s="64"/>
      <c r="AK163" s="64"/>
      <c r="AL163" s="64"/>
    </row>
    <row r="164" spans="36:38" x14ac:dyDescent="0.2">
      <c r="AJ164" s="64"/>
      <c r="AK164" s="64"/>
      <c r="AL164" s="64"/>
    </row>
    <row r="165" spans="36:38" x14ac:dyDescent="0.2">
      <c r="AJ165" s="64"/>
      <c r="AK165" s="64"/>
      <c r="AL165" s="64"/>
    </row>
    <row r="166" spans="36:38" x14ac:dyDescent="0.2">
      <c r="AJ166" s="64"/>
      <c r="AK166" s="64"/>
      <c r="AL166" s="64"/>
    </row>
    <row r="167" spans="36:38" x14ac:dyDescent="0.2">
      <c r="AJ167" s="64"/>
      <c r="AK167" s="64"/>
      <c r="AL167" s="64"/>
    </row>
    <row r="168" spans="36:38" x14ac:dyDescent="0.2">
      <c r="AJ168" s="64"/>
      <c r="AK168" s="64"/>
      <c r="AL168" s="64"/>
    </row>
    <row r="169" spans="36:38" x14ac:dyDescent="0.2">
      <c r="AJ169" s="64"/>
      <c r="AK169" s="64"/>
      <c r="AL169" s="64"/>
    </row>
    <row r="170" spans="36:38" x14ac:dyDescent="0.2">
      <c r="AJ170" s="64"/>
      <c r="AK170" s="64"/>
      <c r="AL170" s="64"/>
    </row>
    <row r="171" spans="36:38" x14ac:dyDescent="0.2">
      <c r="AJ171" s="64"/>
      <c r="AK171" s="64"/>
      <c r="AL171" s="64"/>
    </row>
    <row r="172" spans="36:38" x14ac:dyDescent="0.2">
      <c r="AJ172" s="64"/>
      <c r="AK172" s="64"/>
      <c r="AL172" s="64"/>
    </row>
    <row r="173" spans="36:38" x14ac:dyDescent="0.2">
      <c r="AJ173" s="64"/>
      <c r="AK173" s="64"/>
      <c r="AL173" s="64"/>
    </row>
    <row r="174" spans="36:38" x14ac:dyDescent="0.2">
      <c r="AJ174" s="64"/>
      <c r="AK174" s="64"/>
      <c r="AL174" s="64"/>
    </row>
    <row r="175" spans="36:38" x14ac:dyDescent="0.2">
      <c r="AJ175" s="64"/>
      <c r="AK175" s="64"/>
      <c r="AL175" s="64"/>
    </row>
    <row r="176" spans="36:38" x14ac:dyDescent="0.2">
      <c r="AJ176" s="64"/>
      <c r="AK176" s="64"/>
      <c r="AL176" s="64"/>
    </row>
    <row r="177" spans="36:38" x14ac:dyDescent="0.2">
      <c r="AJ177" s="64"/>
      <c r="AK177" s="64"/>
      <c r="AL177" s="64"/>
    </row>
    <row r="178" spans="36:38" x14ac:dyDescent="0.2">
      <c r="AJ178" s="64"/>
      <c r="AK178" s="64"/>
      <c r="AL178" s="64"/>
    </row>
    <row r="179" spans="36:38" x14ac:dyDescent="0.2">
      <c r="AJ179" s="64"/>
      <c r="AK179" s="64"/>
      <c r="AL179" s="64"/>
    </row>
    <row r="180" spans="36:38" x14ac:dyDescent="0.2">
      <c r="AJ180" s="64"/>
      <c r="AK180" s="64"/>
      <c r="AL180" s="64"/>
    </row>
    <row r="181" spans="36:38" x14ac:dyDescent="0.2">
      <c r="AJ181" s="64"/>
      <c r="AK181" s="64"/>
      <c r="AL181" s="64"/>
    </row>
    <row r="182" spans="36:38" x14ac:dyDescent="0.2">
      <c r="AJ182" s="64"/>
      <c r="AK182" s="64"/>
      <c r="AL182" s="64"/>
    </row>
    <row r="183" spans="36:38" x14ac:dyDescent="0.2">
      <c r="AJ183" s="64"/>
      <c r="AK183" s="64"/>
      <c r="AL183" s="64"/>
    </row>
    <row r="184" spans="36:38" x14ac:dyDescent="0.2">
      <c r="AJ184" s="64"/>
      <c r="AK184" s="64"/>
      <c r="AL184" s="64"/>
    </row>
    <row r="185" spans="36:38" x14ac:dyDescent="0.2">
      <c r="AJ185" s="64"/>
      <c r="AK185" s="64"/>
      <c r="AL185" s="64"/>
    </row>
    <row r="186" spans="36:38" x14ac:dyDescent="0.2">
      <c r="AJ186" s="64"/>
      <c r="AK186" s="64"/>
      <c r="AL186" s="64"/>
    </row>
    <row r="187" spans="36:38" x14ac:dyDescent="0.2">
      <c r="AJ187" s="64"/>
      <c r="AK187" s="64"/>
      <c r="AL187" s="64"/>
    </row>
    <row r="188" spans="36:38" x14ac:dyDescent="0.2">
      <c r="AJ188" s="64"/>
      <c r="AK188" s="64"/>
      <c r="AL188" s="64"/>
    </row>
    <row r="189" spans="36:38" x14ac:dyDescent="0.2">
      <c r="AJ189" s="64"/>
      <c r="AK189" s="64"/>
      <c r="AL189" s="64"/>
    </row>
    <row r="190" spans="36:38" x14ac:dyDescent="0.2">
      <c r="AJ190" s="64"/>
      <c r="AK190" s="64"/>
      <c r="AL190" s="64"/>
    </row>
    <row r="191" spans="36:38" x14ac:dyDescent="0.2">
      <c r="AJ191" s="64"/>
      <c r="AK191" s="64"/>
      <c r="AL191" s="64"/>
    </row>
    <row r="192" spans="36:38" x14ac:dyDescent="0.2">
      <c r="AJ192" s="64"/>
      <c r="AK192" s="64"/>
      <c r="AL192" s="64"/>
    </row>
    <row r="193" spans="36:38" x14ac:dyDescent="0.2">
      <c r="AJ193" s="64"/>
      <c r="AK193" s="64"/>
      <c r="AL193" s="64"/>
    </row>
    <row r="194" spans="36:38" x14ac:dyDescent="0.2">
      <c r="AJ194" s="64"/>
      <c r="AK194" s="64"/>
      <c r="AL194" s="64"/>
    </row>
    <row r="195" spans="36:38" x14ac:dyDescent="0.2">
      <c r="AJ195" s="64"/>
      <c r="AK195" s="64"/>
      <c r="AL195" s="64"/>
    </row>
    <row r="196" spans="36:38" x14ac:dyDescent="0.2">
      <c r="AJ196" s="64"/>
      <c r="AK196" s="64"/>
      <c r="AL196" s="64"/>
    </row>
    <row r="197" spans="36:38" x14ac:dyDescent="0.2">
      <c r="AJ197" s="64"/>
      <c r="AK197" s="64"/>
      <c r="AL197" s="64"/>
    </row>
    <row r="198" spans="36:38" x14ac:dyDescent="0.2">
      <c r="AJ198" s="64"/>
      <c r="AK198" s="64"/>
      <c r="AL198" s="64"/>
    </row>
    <row r="199" spans="36:38" x14ac:dyDescent="0.2">
      <c r="AJ199" s="64"/>
      <c r="AK199" s="64"/>
      <c r="AL199" s="64"/>
    </row>
    <row r="200" spans="36:38" x14ac:dyDescent="0.2">
      <c r="AJ200" s="64"/>
      <c r="AK200" s="64"/>
      <c r="AL200" s="64"/>
    </row>
    <row r="201" spans="36:38" x14ac:dyDescent="0.2">
      <c r="AJ201" s="64"/>
      <c r="AK201" s="64"/>
      <c r="AL201" s="64"/>
    </row>
    <row r="202" spans="36:38" x14ac:dyDescent="0.2">
      <c r="AJ202" s="64"/>
      <c r="AK202" s="64"/>
      <c r="AL202" s="64"/>
    </row>
    <row r="203" spans="36:38" x14ac:dyDescent="0.2">
      <c r="AJ203" s="64"/>
      <c r="AK203" s="64"/>
      <c r="AL203" s="64"/>
    </row>
    <row r="204" spans="36:38" x14ac:dyDescent="0.2">
      <c r="AJ204" s="64"/>
      <c r="AK204" s="64"/>
      <c r="AL204" s="64"/>
    </row>
    <row r="205" spans="36:38" x14ac:dyDescent="0.2">
      <c r="AJ205" s="64"/>
      <c r="AK205" s="64"/>
      <c r="AL205" s="64"/>
    </row>
    <row r="206" spans="36:38" x14ac:dyDescent="0.2">
      <c r="AJ206" s="64"/>
      <c r="AK206" s="64"/>
      <c r="AL206" s="64"/>
    </row>
    <row r="207" spans="36:38" x14ac:dyDescent="0.2">
      <c r="AJ207" s="64"/>
      <c r="AK207" s="64"/>
      <c r="AL207" s="64"/>
    </row>
    <row r="208" spans="36:38" x14ac:dyDescent="0.2">
      <c r="AJ208" s="64"/>
      <c r="AK208" s="64"/>
      <c r="AL208" s="64"/>
    </row>
    <row r="209" spans="36:38" x14ac:dyDescent="0.2">
      <c r="AJ209" s="64"/>
      <c r="AK209" s="64"/>
      <c r="AL209" s="64"/>
    </row>
    <row r="210" spans="36:38" x14ac:dyDescent="0.2">
      <c r="AJ210" s="64"/>
      <c r="AK210" s="64"/>
      <c r="AL210" s="64"/>
    </row>
    <row r="211" spans="36:38" x14ac:dyDescent="0.2">
      <c r="AJ211" s="64"/>
      <c r="AK211" s="64"/>
      <c r="AL211" s="64"/>
    </row>
    <row r="212" spans="36:38" x14ac:dyDescent="0.2">
      <c r="AJ212" s="64"/>
      <c r="AK212" s="64"/>
      <c r="AL212" s="64"/>
    </row>
    <row r="213" spans="36:38" x14ac:dyDescent="0.2">
      <c r="AJ213" s="64"/>
      <c r="AK213" s="64"/>
      <c r="AL213" s="64"/>
    </row>
    <row r="214" spans="36:38" x14ac:dyDescent="0.2">
      <c r="AJ214" s="64"/>
      <c r="AK214" s="64"/>
      <c r="AL214" s="64"/>
    </row>
    <row r="215" spans="36:38" x14ac:dyDescent="0.2">
      <c r="AJ215" s="64"/>
      <c r="AK215" s="64"/>
      <c r="AL215" s="64"/>
    </row>
    <row r="216" spans="36:38" x14ac:dyDescent="0.2">
      <c r="AJ216" s="64"/>
      <c r="AK216" s="64"/>
      <c r="AL216" s="64"/>
    </row>
    <row r="217" spans="36:38" x14ac:dyDescent="0.2">
      <c r="AJ217" s="64"/>
      <c r="AK217" s="64"/>
      <c r="AL217" s="64"/>
    </row>
    <row r="218" spans="36:38" x14ac:dyDescent="0.2">
      <c r="AJ218" s="64"/>
      <c r="AK218" s="64"/>
      <c r="AL218" s="64"/>
    </row>
    <row r="219" spans="36:38" x14ac:dyDescent="0.2">
      <c r="AJ219" s="64"/>
      <c r="AK219" s="64"/>
      <c r="AL219" s="64"/>
    </row>
    <row r="220" spans="36:38" x14ac:dyDescent="0.2">
      <c r="AJ220" s="64"/>
      <c r="AK220" s="64"/>
      <c r="AL220" s="64"/>
    </row>
    <row r="221" spans="36:38" x14ac:dyDescent="0.2">
      <c r="AJ221" s="64"/>
      <c r="AK221" s="64"/>
      <c r="AL221" s="64"/>
    </row>
    <row r="222" spans="36:38" x14ac:dyDescent="0.2">
      <c r="AJ222" s="64"/>
      <c r="AK222" s="64"/>
      <c r="AL222" s="64"/>
    </row>
    <row r="223" spans="36:38" x14ac:dyDescent="0.2">
      <c r="AJ223" s="64"/>
      <c r="AK223" s="64"/>
      <c r="AL223" s="64"/>
    </row>
    <row r="224" spans="36:38" x14ac:dyDescent="0.2">
      <c r="AJ224" s="64"/>
      <c r="AK224" s="64"/>
      <c r="AL224" s="64"/>
    </row>
    <row r="225" spans="36:38" x14ac:dyDescent="0.2">
      <c r="AJ225" s="64"/>
      <c r="AK225" s="64"/>
      <c r="AL225" s="64"/>
    </row>
    <row r="226" spans="36:38" x14ac:dyDescent="0.2">
      <c r="AJ226" s="64"/>
      <c r="AK226" s="64"/>
      <c r="AL226" s="64"/>
    </row>
    <row r="227" spans="36:38" x14ac:dyDescent="0.2">
      <c r="AJ227" s="64"/>
      <c r="AK227" s="64"/>
      <c r="AL227" s="64"/>
    </row>
    <row r="228" spans="36:38" x14ac:dyDescent="0.2">
      <c r="AJ228" s="64"/>
      <c r="AK228" s="64"/>
      <c r="AL228" s="64"/>
    </row>
    <row r="229" spans="36:38" x14ac:dyDescent="0.2">
      <c r="AJ229" s="64"/>
      <c r="AK229" s="64"/>
      <c r="AL229" s="64"/>
    </row>
    <row r="230" spans="36:38" x14ac:dyDescent="0.2">
      <c r="AJ230" s="64"/>
      <c r="AK230" s="64"/>
      <c r="AL230" s="64"/>
    </row>
    <row r="231" spans="36:38" x14ac:dyDescent="0.2">
      <c r="AJ231" s="64"/>
      <c r="AK231" s="64"/>
      <c r="AL231" s="64"/>
    </row>
    <row r="232" spans="36:38" x14ac:dyDescent="0.2">
      <c r="AJ232" s="64"/>
      <c r="AK232" s="64"/>
      <c r="AL232" s="64"/>
    </row>
    <row r="233" spans="36:38" x14ac:dyDescent="0.2">
      <c r="AJ233" s="64"/>
      <c r="AK233" s="64"/>
      <c r="AL233" s="64"/>
    </row>
    <row r="234" spans="36:38" x14ac:dyDescent="0.2">
      <c r="AJ234" s="64"/>
      <c r="AK234" s="64"/>
      <c r="AL234" s="64"/>
    </row>
    <row r="235" spans="36:38" x14ac:dyDescent="0.2">
      <c r="AJ235" s="64"/>
      <c r="AK235" s="64"/>
      <c r="AL235" s="64"/>
    </row>
    <row r="236" spans="36:38" x14ac:dyDescent="0.2">
      <c r="AJ236" s="64"/>
      <c r="AK236" s="64"/>
      <c r="AL236" s="64"/>
    </row>
    <row r="237" spans="36:38" x14ac:dyDescent="0.2">
      <c r="AJ237" s="64"/>
      <c r="AK237" s="64"/>
      <c r="AL237" s="64"/>
    </row>
    <row r="238" spans="36:38" x14ac:dyDescent="0.2">
      <c r="AJ238" s="64"/>
      <c r="AK238" s="64"/>
      <c r="AL238" s="64"/>
    </row>
    <row r="239" spans="36:38" x14ac:dyDescent="0.2">
      <c r="AJ239" s="64"/>
      <c r="AK239" s="64"/>
      <c r="AL239" s="64"/>
    </row>
    <row r="240" spans="36:38" x14ac:dyDescent="0.2">
      <c r="AJ240" s="64"/>
      <c r="AK240" s="64"/>
      <c r="AL240" s="64"/>
    </row>
    <row r="241" spans="36:38" x14ac:dyDescent="0.2">
      <c r="AJ241" s="64"/>
      <c r="AK241" s="64"/>
      <c r="AL241" s="64"/>
    </row>
    <row r="242" spans="36:38" x14ac:dyDescent="0.2">
      <c r="AJ242" s="64"/>
      <c r="AK242" s="64"/>
      <c r="AL242" s="64"/>
    </row>
    <row r="243" spans="36:38" x14ac:dyDescent="0.2">
      <c r="AJ243" s="64"/>
      <c r="AK243" s="64"/>
      <c r="AL243" s="64"/>
    </row>
    <row r="244" spans="36:38" x14ac:dyDescent="0.2">
      <c r="AJ244" s="64"/>
      <c r="AK244" s="64"/>
      <c r="AL244" s="64"/>
    </row>
    <row r="245" spans="36:38" x14ac:dyDescent="0.2">
      <c r="AJ245" s="64"/>
      <c r="AK245" s="64"/>
      <c r="AL245" s="64"/>
    </row>
    <row r="246" spans="36:38" x14ac:dyDescent="0.2">
      <c r="AJ246" s="64"/>
      <c r="AK246" s="64"/>
      <c r="AL246" s="64"/>
    </row>
    <row r="247" spans="36:38" x14ac:dyDescent="0.2">
      <c r="AJ247" s="64"/>
      <c r="AK247" s="64"/>
      <c r="AL247" s="64"/>
    </row>
    <row r="248" spans="36:38" x14ac:dyDescent="0.2">
      <c r="AJ248" s="64"/>
      <c r="AK248" s="64"/>
      <c r="AL248" s="64"/>
    </row>
    <row r="249" spans="36:38" x14ac:dyDescent="0.2">
      <c r="AJ249" s="64"/>
      <c r="AK249" s="64"/>
      <c r="AL249" s="64"/>
    </row>
    <row r="250" spans="36:38" x14ac:dyDescent="0.2">
      <c r="AJ250" s="64"/>
      <c r="AK250" s="64"/>
      <c r="AL250" s="64"/>
    </row>
    <row r="251" spans="36:38" x14ac:dyDescent="0.2">
      <c r="AJ251" s="64"/>
      <c r="AK251" s="64"/>
      <c r="AL251" s="64"/>
    </row>
    <row r="252" spans="36:38" x14ac:dyDescent="0.2">
      <c r="AJ252" s="64"/>
      <c r="AK252" s="64"/>
      <c r="AL252" s="64"/>
    </row>
    <row r="253" spans="36:38" x14ac:dyDescent="0.2">
      <c r="AJ253" s="64"/>
      <c r="AK253" s="64"/>
      <c r="AL253" s="64"/>
    </row>
    <row r="254" spans="36:38" x14ac:dyDescent="0.2">
      <c r="AJ254" s="64"/>
      <c r="AK254" s="64"/>
      <c r="AL254" s="64"/>
    </row>
    <row r="255" spans="36:38" x14ac:dyDescent="0.2">
      <c r="AJ255" s="64"/>
      <c r="AK255" s="64"/>
      <c r="AL255" s="64"/>
    </row>
    <row r="256" spans="36:38" x14ac:dyDescent="0.2">
      <c r="AJ256" s="64"/>
      <c r="AK256" s="64"/>
      <c r="AL256" s="64"/>
    </row>
    <row r="257" spans="36:38" x14ac:dyDescent="0.2">
      <c r="AJ257" s="64"/>
      <c r="AK257" s="64"/>
      <c r="AL257" s="64"/>
    </row>
    <row r="258" spans="36:38" x14ac:dyDescent="0.2">
      <c r="AJ258" s="64"/>
      <c r="AK258" s="64"/>
      <c r="AL258" s="64"/>
    </row>
    <row r="259" spans="36:38" x14ac:dyDescent="0.2">
      <c r="AJ259" s="64"/>
      <c r="AK259" s="64"/>
      <c r="AL259" s="64"/>
    </row>
    <row r="260" spans="36:38" x14ac:dyDescent="0.2">
      <c r="AJ260" s="64"/>
      <c r="AK260" s="64"/>
      <c r="AL260" s="64"/>
    </row>
    <row r="261" spans="36:38" x14ac:dyDescent="0.2">
      <c r="AJ261" s="64"/>
      <c r="AK261" s="64"/>
      <c r="AL261" s="64"/>
    </row>
    <row r="262" spans="36:38" x14ac:dyDescent="0.2">
      <c r="AJ262" s="64"/>
      <c r="AK262" s="64"/>
      <c r="AL262" s="64"/>
    </row>
    <row r="263" spans="36:38" x14ac:dyDescent="0.2">
      <c r="AJ263" s="64"/>
      <c r="AK263" s="64"/>
      <c r="AL263" s="64"/>
    </row>
    <row r="264" spans="36:38" x14ac:dyDescent="0.2">
      <c r="AJ264" s="64"/>
      <c r="AK264" s="64"/>
      <c r="AL264" s="64"/>
    </row>
    <row r="265" spans="36:38" x14ac:dyDescent="0.2">
      <c r="AJ265" s="64"/>
      <c r="AK265" s="64"/>
      <c r="AL265" s="64"/>
    </row>
    <row r="266" spans="36:38" x14ac:dyDescent="0.2">
      <c r="AJ266" s="64"/>
      <c r="AK266" s="64"/>
      <c r="AL266" s="64"/>
    </row>
    <row r="267" spans="36:38" x14ac:dyDescent="0.2">
      <c r="AJ267" s="64"/>
      <c r="AK267" s="64"/>
      <c r="AL267" s="64"/>
    </row>
    <row r="268" spans="36:38" x14ac:dyDescent="0.2">
      <c r="AJ268" s="64"/>
      <c r="AK268" s="64"/>
      <c r="AL268" s="64"/>
    </row>
    <row r="269" spans="36:38" x14ac:dyDescent="0.2">
      <c r="AJ269" s="64"/>
      <c r="AK269" s="64"/>
      <c r="AL269" s="64"/>
    </row>
    <row r="270" spans="36:38" x14ac:dyDescent="0.2">
      <c r="AJ270" s="64"/>
      <c r="AK270" s="64"/>
      <c r="AL270" s="64"/>
    </row>
    <row r="271" spans="36:38" x14ac:dyDescent="0.2">
      <c r="AJ271" s="64"/>
      <c r="AK271" s="64"/>
      <c r="AL271" s="64"/>
    </row>
    <row r="272" spans="36:38" x14ac:dyDescent="0.2">
      <c r="AJ272" s="64"/>
      <c r="AK272" s="64"/>
      <c r="AL272" s="64"/>
    </row>
    <row r="273" spans="36:38" x14ac:dyDescent="0.2">
      <c r="AJ273" s="64"/>
      <c r="AK273" s="64"/>
      <c r="AL273" s="64"/>
    </row>
    <row r="274" spans="36:38" x14ac:dyDescent="0.2">
      <c r="AJ274" s="64"/>
      <c r="AK274" s="64"/>
      <c r="AL274" s="64"/>
    </row>
    <row r="275" spans="36:38" x14ac:dyDescent="0.2">
      <c r="AJ275" s="64"/>
      <c r="AK275" s="64"/>
      <c r="AL275" s="64"/>
    </row>
    <row r="276" spans="36:38" x14ac:dyDescent="0.2">
      <c r="AJ276" s="64"/>
      <c r="AK276" s="64"/>
      <c r="AL276" s="64"/>
    </row>
    <row r="277" spans="36:38" x14ac:dyDescent="0.2">
      <c r="AJ277" s="64"/>
      <c r="AK277" s="64"/>
      <c r="AL277" s="64"/>
    </row>
    <row r="278" spans="36:38" x14ac:dyDescent="0.2">
      <c r="AJ278" s="64"/>
      <c r="AK278" s="64"/>
      <c r="AL278" s="64"/>
    </row>
    <row r="279" spans="36:38" x14ac:dyDescent="0.2">
      <c r="AJ279" s="64"/>
      <c r="AK279" s="64"/>
      <c r="AL279" s="64"/>
    </row>
    <row r="280" spans="36:38" x14ac:dyDescent="0.2">
      <c r="AJ280" s="64"/>
      <c r="AK280" s="64"/>
      <c r="AL280" s="64"/>
    </row>
    <row r="281" spans="36:38" x14ac:dyDescent="0.2">
      <c r="AJ281" s="64"/>
      <c r="AK281" s="64"/>
      <c r="AL281" s="64"/>
    </row>
    <row r="282" spans="36:38" x14ac:dyDescent="0.2">
      <c r="AJ282" s="64"/>
      <c r="AK282" s="64"/>
      <c r="AL282" s="64"/>
    </row>
    <row r="283" spans="36:38" x14ac:dyDescent="0.2">
      <c r="AJ283" s="64"/>
      <c r="AK283" s="64"/>
      <c r="AL283" s="64"/>
    </row>
    <row r="284" spans="36:38" x14ac:dyDescent="0.2">
      <c r="AJ284" s="64"/>
      <c r="AK284" s="64"/>
      <c r="AL284" s="64"/>
    </row>
    <row r="285" spans="36:38" x14ac:dyDescent="0.2">
      <c r="AJ285" s="64"/>
      <c r="AK285" s="64"/>
      <c r="AL285" s="64"/>
    </row>
    <row r="286" spans="36:38" x14ac:dyDescent="0.2">
      <c r="AJ286" s="64"/>
      <c r="AK286" s="64"/>
      <c r="AL286" s="64"/>
    </row>
    <row r="287" spans="36:38" x14ac:dyDescent="0.2">
      <c r="AJ287" s="64"/>
      <c r="AK287" s="64"/>
      <c r="AL287" s="64"/>
    </row>
    <row r="288" spans="36:38" x14ac:dyDescent="0.2">
      <c r="AJ288" s="64"/>
      <c r="AK288" s="64"/>
      <c r="AL288" s="64"/>
    </row>
    <row r="289" spans="36:38" x14ac:dyDescent="0.2">
      <c r="AJ289" s="64"/>
      <c r="AK289" s="64"/>
      <c r="AL289" s="64"/>
    </row>
    <row r="290" spans="36:38" x14ac:dyDescent="0.2">
      <c r="AJ290" s="64"/>
      <c r="AK290" s="64"/>
      <c r="AL290" s="64"/>
    </row>
    <row r="291" spans="36:38" x14ac:dyDescent="0.2">
      <c r="AJ291" s="64"/>
      <c r="AK291" s="64"/>
      <c r="AL291" s="64"/>
    </row>
    <row r="292" spans="36:38" x14ac:dyDescent="0.2">
      <c r="AJ292" s="64"/>
      <c r="AK292" s="64"/>
      <c r="AL292" s="64"/>
    </row>
    <row r="293" spans="36:38" x14ac:dyDescent="0.2">
      <c r="AJ293" s="64"/>
      <c r="AK293" s="64"/>
      <c r="AL293" s="64"/>
    </row>
    <row r="294" spans="36:38" x14ac:dyDescent="0.2">
      <c r="AJ294" s="64"/>
      <c r="AK294" s="64"/>
      <c r="AL294" s="64"/>
    </row>
    <row r="295" spans="36:38" x14ac:dyDescent="0.2">
      <c r="AJ295" s="64"/>
      <c r="AK295" s="64"/>
      <c r="AL295" s="64"/>
    </row>
    <row r="296" spans="36:38" x14ac:dyDescent="0.2">
      <c r="AJ296" s="64"/>
      <c r="AK296" s="64"/>
      <c r="AL296" s="64"/>
    </row>
    <row r="297" spans="36:38" x14ac:dyDescent="0.2">
      <c r="AJ297" s="64"/>
      <c r="AK297" s="64"/>
      <c r="AL297" s="64"/>
    </row>
    <row r="298" spans="36:38" x14ac:dyDescent="0.2">
      <c r="AJ298" s="64"/>
      <c r="AK298" s="64"/>
      <c r="AL298" s="64"/>
    </row>
    <row r="299" spans="36:38" x14ac:dyDescent="0.2">
      <c r="AJ299" s="64"/>
      <c r="AK299" s="64"/>
      <c r="AL299" s="64"/>
    </row>
    <row r="300" spans="36:38" x14ac:dyDescent="0.2">
      <c r="AJ300" s="64"/>
      <c r="AK300" s="64"/>
      <c r="AL300" s="64"/>
    </row>
    <row r="301" spans="36:38" x14ac:dyDescent="0.2">
      <c r="AJ301" s="64"/>
      <c r="AK301" s="64"/>
      <c r="AL301" s="64"/>
    </row>
    <row r="302" spans="36:38" x14ac:dyDescent="0.2">
      <c r="AJ302" s="64"/>
      <c r="AK302" s="64"/>
      <c r="AL302" s="64"/>
    </row>
    <row r="303" spans="36:38" x14ac:dyDescent="0.2">
      <c r="AJ303" s="64"/>
      <c r="AK303" s="64"/>
      <c r="AL303" s="64"/>
    </row>
    <row r="304" spans="36:38" x14ac:dyDescent="0.2">
      <c r="AJ304" s="64"/>
      <c r="AK304" s="64"/>
      <c r="AL304" s="64"/>
    </row>
    <row r="305" spans="36:38" x14ac:dyDescent="0.2">
      <c r="AJ305" s="64"/>
      <c r="AK305" s="64"/>
      <c r="AL305" s="64"/>
    </row>
    <row r="306" spans="36:38" x14ac:dyDescent="0.2">
      <c r="AJ306" s="64"/>
      <c r="AK306" s="64"/>
      <c r="AL306" s="64"/>
    </row>
    <row r="307" spans="36:38" x14ac:dyDescent="0.2">
      <c r="AJ307" s="64"/>
      <c r="AK307" s="64"/>
      <c r="AL307" s="64"/>
    </row>
    <row r="308" spans="36:38" x14ac:dyDescent="0.2">
      <c r="AJ308" s="64"/>
      <c r="AK308" s="64"/>
      <c r="AL308" s="64"/>
    </row>
    <row r="309" spans="36:38" x14ac:dyDescent="0.2">
      <c r="AJ309" s="64"/>
      <c r="AK309" s="64"/>
      <c r="AL309" s="64"/>
    </row>
    <row r="310" spans="36:38" x14ac:dyDescent="0.2">
      <c r="AJ310" s="64"/>
      <c r="AK310" s="64"/>
      <c r="AL310" s="64"/>
    </row>
    <row r="311" spans="36:38" x14ac:dyDescent="0.2">
      <c r="AJ311" s="64"/>
      <c r="AK311" s="64"/>
      <c r="AL311" s="64"/>
    </row>
    <row r="312" spans="36:38" x14ac:dyDescent="0.2">
      <c r="AJ312" s="64"/>
      <c r="AK312" s="64"/>
      <c r="AL312" s="64"/>
    </row>
    <row r="313" spans="36:38" x14ac:dyDescent="0.2">
      <c r="AJ313" s="64"/>
      <c r="AK313" s="64"/>
      <c r="AL313" s="64"/>
    </row>
    <row r="314" spans="36:38" x14ac:dyDescent="0.2">
      <c r="AJ314" s="64"/>
      <c r="AK314" s="64"/>
      <c r="AL314" s="64"/>
    </row>
    <row r="315" spans="36:38" x14ac:dyDescent="0.2">
      <c r="AJ315" s="64"/>
      <c r="AK315" s="64"/>
      <c r="AL315" s="64"/>
    </row>
    <row r="316" spans="36:38" x14ac:dyDescent="0.2">
      <c r="AJ316" s="64"/>
      <c r="AK316" s="64"/>
      <c r="AL316" s="64"/>
    </row>
    <row r="317" spans="36:38" x14ac:dyDescent="0.2">
      <c r="AJ317" s="64"/>
      <c r="AK317" s="64"/>
      <c r="AL317" s="64"/>
    </row>
    <row r="318" spans="36:38" x14ac:dyDescent="0.2">
      <c r="AJ318" s="64"/>
      <c r="AK318" s="64"/>
      <c r="AL318" s="64"/>
    </row>
    <row r="319" spans="36:38" x14ac:dyDescent="0.2">
      <c r="AJ319" s="64"/>
      <c r="AK319" s="64"/>
      <c r="AL319" s="64"/>
    </row>
    <row r="320" spans="36:38" x14ac:dyDescent="0.2">
      <c r="AJ320" s="64"/>
      <c r="AK320" s="64"/>
      <c r="AL320" s="64"/>
    </row>
    <row r="321" spans="36:38" x14ac:dyDescent="0.2">
      <c r="AJ321" s="64"/>
      <c r="AK321" s="64"/>
      <c r="AL321" s="64"/>
    </row>
    <row r="322" spans="36:38" x14ac:dyDescent="0.2">
      <c r="AJ322" s="64"/>
      <c r="AK322" s="64"/>
      <c r="AL322" s="64"/>
    </row>
    <row r="323" spans="36:38" x14ac:dyDescent="0.2">
      <c r="AJ323" s="64"/>
      <c r="AK323" s="64"/>
      <c r="AL323" s="64"/>
    </row>
    <row r="324" spans="36:38" x14ac:dyDescent="0.2">
      <c r="AJ324" s="64"/>
      <c r="AK324" s="64"/>
      <c r="AL324" s="64"/>
    </row>
    <row r="325" spans="36:38" x14ac:dyDescent="0.2">
      <c r="AJ325" s="64"/>
      <c r="AK325" s="64"/>
      <c r="AL325" s="64"/>
    </row>
    <row r="326" spans="36:38" x14ac:dyDescent="0.2">
      <c r="AJ326" s="64"/>
      <c r="AK326" s="64"/>
      <c r="AL326" s="64"/>
    </row>
    <row r="327" spans="36:38" x14ac:dyDescent="0.2">
      <c r="AJ327" s="64"/>
      <c r="AK327" s="64"/>
      <c r="AL327" s="64"/>
    </row>
    <row r="328" spans="36:38" x14ac:dyDescent="0.2">
      <c r="AJ328" s="64"/>
      <c r="AK328" s="64"/>
      <c r="AL328" s="64"/>
    </row>
    <row r="329" spans="36:38" x14ac:dyDescent="0.2">
      <c r="AJ329" s="64"/>
      <c r="AK329" s="64"/>
      <c r="AL329" s="64"/>
    </row>
    <row r="330" spans="36:38" x14ac:dyDescent="0.2">
      <c r="AJ330" s="64"/>
      <c r="AK330" s="64"/>
      <c r="AL330" s="64"/>
    </row>
    <row r="331" spans="36:38" x14ac:dyDescent="0.2">
      <c r="AJ331" s="64"/>
      <c r="AK331" s="64"/>
      <c r="AL331" s="64"/>
    </row>
    <row r="332" spans="36:38" x14ac:dyDescent="0.2">
      <c r="AJ332" s="64"/>
      <c r="AK332" s="64"/>
      <c r="AL332" s="64"/>
    </row>
    <row r="333" spans="36:38" x14ac:dyDescent="0.2">
      <c r="AJ333" s="64"/>
      <c r="AK333" s="64"/>
      <c r="AL333" s="64"/>
    </row>
    <row r="334" spans="36:38" x14ac:dyDescent="0.2">
      <c r="AJ334" s="64"/>
      <c r="AK334" s="64"/>
      <c r="AL334" s="64"/>
    </row>
    <row r="335" spans="36:38" x14ac:dyDescent="0.2">
      <c r="AJ335" s="64"/>
      <c r="AK335" s="64"/>
      <c r="AL335" s="64"/>
    </row>
    <row r="336" spans="36:38" x14ac:dyDescent="0.2">
      <c r="AJ336" s="64"/>
      <c r="AK336" s="64"/>
      <c r="AL336" s="64"/>
    </row>
    <row r="337" spans="36:38" x14ac:dyDescent="0.2">
      <c r="AJ337" s="64"/>
      <c r="AK337" s="64"/>
      <c r="AL337" s="64"/>
    </row>
    <row r="338" spans="36:38" x14ac:dyDescent="0.2">
      <c r="AJ338" s="64"/>
      <c r="AK338" s="64"/>
      <c r="AL338" s="64"/>
    </row>
    <row r="339" spans="36:38" x14ac:dyDescent="0.2">
      <c r="AJ339" s="64"/>
      <c r="AK339" s="64"/>
      <c r="AL339" s="64"/>
    </row>
    <row r="340" spans="36:38" x14ac:dyDescent="0.2">
      <c r="AJ340" s="64"/>
      <c r="AK340" s="64"/>
      <c r="AL340" s="64"/>
    </row>
    <row r="341" spans="36:38" x14ac:dyDescent="0.2">
      <c r="AJ341" s="64"/>
      <c r="AK341" s="64"/>
      <c r="AL341" s="64"/>
    </row>
    <row r="342" spans="36:38" x14ac:dyDescent="0.2">
      <c r="AJ342" s="64"/>
      <c r="AK342" s="64"/>
      <c r="AL342" s="64"/>
    </row>
    <row r="343" spans="36:38" x14ac:dyDescent="0.2">
      <c r="AJ343" s="64"/>
      <c r="AK343" s="64"/>
      <c r="AL343" s="64"/>
    </row>
    <row r="344" spans="36:38" x14ac:dyDescent="0.2">
      <c r="AJ344" s="64"/>
      <c r="AK344" s="64"/>
      <c r="AL344" s="64"/>
    </row>
    <row r="345" spans="36:38" x14ac:dyDescent="0.2">
      <c r="AJ345" s="64"/>
      <c r="AK345" s="64"/>
      <c r="AL345" s="64"/>
    </row>
    <row r="346" spans="36:38" x14ac:dyDescent="0.2">
      <c r="AJ346" s="64"/>
      <c r="AK346" s="64"/>
      <c r="AL346" s="64"/>
    </row>
    <row r="347" spans="36:38" x14ac:dyDescent="0.2">
      <c r="AJ347" s="64"/>
      <c r="AK347" s="64"/>
      <c r="AL347" s="64"/>
    </row>
    <row r="348" spans="36:38" x14ac:dyDescent="0.2">
      <c r="AJ348" s="64"/>
      <c r="AK348" s="64"/>
      <c r="AL348" s="64"/>
    </row>
    <row r="349" spans="36:38" x14ac:dyDescent="0.2">
      <c r="AJ349" s="64"/>
      <c r="AK349" s="64"/>
      <c r="AL349" s="64"/>
    </row>
    <row r="350" spans="36:38" x14ac:dyDescent="0.2">
      <c r="AJ350" s="64"/>
      <c r="AK350" s="64"/>
      <c r="AL350" s="64"/>
    </row>
    <row r="351" spans="36:38" x14ac:dyDescent="0.2">
      <c r="AJ351" s="64"/>
      <c r="AK351" s="64"/>
      <c r="AL351" s="64"/>
    </row>
    <row r="352" spans="36:38" x14ac:dyDescent="0.2">
      <c r="AJ352" s="64"/>
      <c r="AK352" s="64"/>
      <c r="AL352" s="64"/>
    </row>
    <row r="353" spans="36:38" x14ac:dyDescent="0.2">
      <c r="AJ353" s="64"/>
      <c r="AK353" s="64"/>
      <c r="AL353" s="64"/>
    </row>
    <row r="354" spans="36:38" x14ac:dyDescent="0.2">
      <c r="AJ354" s="64"/>
      <c r="AK354" s="64"/>
      <c r="AL354" s="64"/>
    </row>
    <row r="355" spans="36:38" x14ac:dyDescent="0.2">
      <c r="AJ355" s="64"/>
      <c r="AK355" s="64"/>
      <c r="AL355" s="64"/>
    </row>
    <row r="356" spans="36:38" x14ac:dyDescent="0.2">
      <c r="AJ356" s="64"/>
      <c r="AK356" s="64"/>
      <c r="AL356" s="64"/>
    </row>
    <row r="357" spans="36:38" x14ac:dyDescent="0.2">
      <c r="AJ357" s="64"/>
      <c r="AK357" s="64"/>
      <c r="AL357" s="64"/>
    </row>
    <row r="358" spans="36:38" x14ac:dyDescent="0.2">
      <c r="AJ358" s="64"/>
      <c r="AK358" s="64"/>
      <c r="AL358" s="64"/>
    </row>
    <row r="359" spans="36:38" x14ac:dyDescent="0.2">
      <c r="AJ359" s="64"/>
      <c r="AK359" s="64"/>
      <c r="AL359" s="64"/>
    </row>
    <row r="360" spans="36:38" x14ac:dyDescent="0.2">
      <c r="AJ360" s="64"/>
      <c r="AK360" s="64"/>
      <c r="AL360" s="64"/>
    </row>
    <row r="361" spans="36:38" x14ac:dyDescent="0.2">
      <c r="AJ361" s="64"/>
      <c r="AK361" s="64"/>
      <c r="AL361" s="64"/>
    </row>
    <row r="362" spans="36:38" x14ac:dyDescent="0.2">
      <c r="AJ362" s="64"/>
      <c r="AK362" s="64"/>
      <c r="AL362" s="64"/>
    </row>
    <row r="363" spans="36:38" x14ac:dyDescent="0.2">
      <c r="AJ363" s="64"/>
      <c r="AK363" s="64"/>
      <c r="AL363" s="64"/>
    </row>
    <row r="364" spans="36:38" x14ac:dyDescent="0.2">
      <c r="AJ364" s="64"/>
      <c r="AK364" s="64"/>
      <c r="AL364" s="64"/>
    </row>
    <row r="365" spans="36:38" x14ac:dyDescent="0.2">
      <c r="AJ365" s="64"/>
      <c r="AK365" s="64"/>
      <c r="AL365" s="64"/>
    </row>
    <row r="366" spans="36:38" x14ac:dyDescent="0.2">
      <c r="AJ366" s="64"/>
      <c r="AK366" s="64"/>
      <c r="AL366" s="64"/>
    </row>
    <row r="367" spans="36:38" x14ac:dyDescent="0.2">
      <c r="AJ367" s="64"/>
      <c r="AK367" s="64"/>
      <c r="AL367" s="64"/>
    </row>
    <row r="368" spans="36:38" x14ac:dyDescent="0.2">
      <c r="AJ368" s="64"/>
      <c r="AK368" s="64"/>
      <c r="AL368" s="64"/>
    </row>
    <row r="369" spans="36:38" x14ac:dyDescent="0.2">
      <c r="AJ369" s="64"/>
      <c r="AK369" s="64"/>
      <c r="AL369" s="64"/>
    </row>
    <row r="370" spans="36:38" x14ac:dyDescent="0.2">
      <c r="AJ370" s="64"/>
      <c r="AK370" s="64"/>
      <c r="AL370" s="64"/>
    </row>
    <row r="371" spans="36:38" x14ac:dyDescent="0.2">
      <c r="AJ371" s="64"/>
      <c r="AK371" s="64"/>
      <c r="AL371" s="64"/>
    </row>
    <row r="372" spans="36:38" x14ac:dyDescent="0.2">
      <c r="AJ372" s="64"/>
      <c r="AK372" s="64"/>
      <c r="AL372" s="64"/>
    </row>
    <row r="373" spans="36:38" x14ac:dyDescent="0.2">
      <c r="AJ373" s="64"/>
      <c r="AK373" s="64"/>
      <c r="AL373" s="64"/>
    </row>
    <row r="374" spans="36:38" x14ac:dyDescent="0.2">
      <c r="AJ374" s="64"/>
      <c r="AK374" s="64"/>
      <c r="AL374" s="64"/>
    </row>
    <row r="375" spans="36:38" x14ac:dyDescent="0.2">
      <c r="AJ375" s="64"/>
      <c r="AK375" s="64"/>
      <c r="AL375" s="64"/>
    </row>
    <row r="376" spans="36:38" x14ac:dyDescent="0.2">
      <c r="AJ376" s="64"/>
      <c r="AK376" s="64"/>
      <c r="AL376" s="64"/>
    </row>
    <row r="377" spans="36:38" x14ac:dyDescent="0.2">
      <c r="AJ377" s="64"/>
      <c r="AK377" s="64"/>
      <c r="AL377" s="64"/>
    </row>
    <row r="378" spans="36:38" x14ac:dyDescent="0.2">
      <c r="AJ378" s="64"/>
      <c r="AK378" s="64"/>
      <c r="AL378" s="64"/>
    </row>
    <row r="379" spans="36:38" x14ac:dyDescent="0.2">
      <c r="AJ379" s="64"/>
      <c r="AK379" s="64"/>
      <c r="AL379" s="64"/>
    </row>
    <row r="380" spans="36:38" x14ac:dyDescent="0.2">
      <c r="AJ380" s="64"/>
      <c r="AK380" s="64"/>
      <c r="AL380" s="64"/>
    </row>
    <row r="381" spans="36:38" x14ac:dyDescent="0.2">
      <c r="AJ381" s="64"/>
      <c r="AK381" s="64"/>
      <c r="AL381" s="64"/>
    </row>
    <row r="382" spans="36:38" x14ac:dyDescent="0.2">
      <c r="AJ382" s="64"/>
      <c r="AK382" s="64"/>
      <c r="AL382" s="64"/>
    </row>
    <row r="383" spans="36:38" x14ac:dyDescent="0.2">
      <c r="AJ383" s="64"/>
      <c r="AK383" s="64"/>
      <c r="AL383" s="64"/>
    </row>
    <row r="384" spans="36:38" x14ac:dyDescent="0.2">
      <c r="AJ384" s="64"/>
      <c r="AK384" s="64"/>
      <c r="AL384" s="64"/>
    </row>
    <row r="385" spans="36:38" x14ac:dyDescent="0.2">
      <c r="AJ385" s="64"/>
      <c r="AK385" s="64"/>
      <c r="AL385" s="64"/>
    </row>
    <row r="386" spans="36:38" x14ac:dyDescent="0.2">
      <c r="AJ386" s="64"/>
      <c r="AK386" s="64"/>
      <c r="AL386" s="64"/>
    </row>
    <row r="387" spans="36:38" x14ac:dyDescent="0.2">
      <c r="AJ387" s="64"/>
      <c r="AK387" s="64"/>
      <c r="AL387" s="64"/>
    </row>
    <row r="388" spans="36:38" x14ac:dyDescent="0.2">
      <c r="AJ388" s="64"/>
      <c r="AK388" s="64"/>
      <c r="AL388" s="64"/>
    </row>
    <row r="389" spans="36:38" x14ac:dyDescent="0.2">
      <c r="AJ389" s="64"/>
      <c r="AK389" s="64"/>
      <c r="AL389" s="64"/>
    </row>
    <row r="390" spans="36:38" x14ac:dyDescent="0.2">
      <c r="AJ390" s="64"/>
      <c r="AK390" s="64"/>
      <c r="AL390" s="64"/>
    </row>
    <row r="391" spans="36:38" x14ac:dyDescent="0.2">
      <c r="AJ391" s="64"/>
      <c r="AK391" s="64"/>
      <c r="AL391" s="64"/>
    </row>
    <row r="392" spans="36:38" x14ac:dyDescent="0.2">
      <c r="AJ392" s="64"/>
      <c r="AK392" s="64"/>
      <c r="AL392" s="64"/>
    </row>
    <row r="393" spans="36:38" x14ac:dyDescent="0.2">
      <c r="AJ393" s="64"/>
      <c r="AK393" s="64"/>
      <c r="AL393" s="64"/>
    </row>
    <row r="394" spans="36:38" x14ac:dyDescent="0.2">
      <c r="AJ394" s="64"/>
      <c r="AK394" s="64"/>
      <c r="AL394" s="64"/>
    </row>
    <row r="395" spans="36:38" x14ac:dyDescent="0.2">
      <c r="AJ395" s="64"/>
      <c r="AK395" s="64"/>
      <c r="AL395" s="64"/>
    </row>
    <row r="396" spans="36:38" x14ac:dyDescent="0.2">
      <c r="AJ396" s="64"/>
      <c r="AK396" s="64"/>
      <c r="AL396" s="64"/>
    </row>
    <row r="397" spans="36:38" x14ac:dyDescent="0.2">
      <c r="AJ397" s="64"/>
      <c r="AK397" s="64"/>
      <c r="AL397" s="64"/>
    </row>
    <row r="398" spans="36:38" x14ac:dyDescent="0.2">
      <c r="AJ398" s="64"/>
      <c r="AK398" s="64"/>
      <c r="AL398" s="64"/>
    </row>
    <row r="399" spans="36:38" x14ac:dyDescent="0.2">
      <c r="AJ399" s="64"/>
      <c r="AK399" s="64"/>
      <c r="AL399" s="64"/>
    </row>
    <row r="400" spans="36:38" x14ac:dyDescent="0.2">
      <c r="AJ400" s="64"/>
      <c r="AK400" s="64"/>
      <c r="AL400" s="64"/>
    </row>
    <row r="401" spans="36:38" x14ac:dyDescent="0.2">
      <c r="AJ401" s="64"/>
      <c r="AK401" s="64"/>
      <c r="AL401" s="64"/>
    </row>
    <row r="402" spans="36:38" x14ac:dyDescent="0.2">
      <c r="AJ402" s="64"/>
      <c r="AK402" s="64"/>
      <c r="AL402" s="64"/>
    </row>
    <row r="403" spans="36:38" x14ac:dyDescent="0.2">
      <c r="AJ403" s="64"/>
      <c r="AK403" s="64"/>
      <c r="AL403" s="64"/>
    </row>
    <row r="404" spans="36:38" x14ac:dyDescent="0.2">
      <c r="AJ404" s="64"/>
      <c r="AK404" s="64"/>
      <c r="AL404" s="64"/>
    </row>
    <row r="405" spans="36:38" x14ac:dyDescent="0.2">
      <c r="AJ405" s="64"/>
      <c r="AK405" s="64"/>
      <c r="AL405" s="64"/>
    </row>
    <row r="406" spans="36:38" x14ac:dyDescent="0.2">
      <c r="AJ406" s="64"/>
      <c r="AK406" s="64"/>
      <c r="AL406" s="64"/>
    </row>
    <row r="407" spans="36:38" x14ac:dyDescent="0.2">
      <c r="AJ407" s="64"/>
      <c r="AK407" s="64"/>
      <c r="AL407" s="64"/>
    </row>
    <row r="408" spans="36:38" x14ac:dyDescent="0.2">
      <c r="AJ408" s="64"/>
      <c r="AK408" s="64"/>
      <c r="AL408" s="64"/>
    </row>
    <row r="409" spans="36:38" x14ac:dyDescent="0.2">
      <c r="AJ409" s="64"/>
      <c r="AK409" s="64"/>
      <c r="AL409" s="64"/>
    </row>
    <row r="410" spans="36:38" x14ac:dyDescent="0.2">
      <c r="AJ410" s="64"/>
      <c r="AK410" s="64"/>
      <c r="AL410" s="64"/>
    </row>
    <row r="411" spans="36:38" x14ac:dyDescent="0.2">
      <c r="AJ411" s="64"/>
      <c r="AK411" s="64"/>
      <c r="AL411" s="64"/>
    </row>
    <row r="412" spans="36:38" x14ac:dyDescent="0.2">
      <c r="AJ412" s="64"/>
      <c r="AK412" s="64"/>
      <c r="AL412" s="64"/>
    </row>
    <row r="413" spans="36:38" x14ac:dyDescent="0.2">
      <c r="AJ413" s="64"/>
      <c r="AK413" s="64"/>
      <c r="AL413" s="64"/>
    </row>
    <row r="414" spans="36:38" x14ac:dyDescent="0.2">
      <c r="AJ414" s="64"/>
      <c r="AK414" s="64"/>
      <c r="AL414" s="64"/>
    </row>
    <row r="415" spans="36:38" x14ac:dyDescent="0.2">
      <c r="AJ415" s="64"/>
      <c r="AK415" s="64"/>
      <c r="AL415" s="64"/>
    </row>
    <row r="416" spans="36:38" x14ac:dyDescent="0.2">
      <c r="AJ416" s="64"/>
      <c r="AK416" s="64"/>
      <c r="AL416" s="64"/>
    </row>
    <row r="417" spans="36:38" x14ac:dyDescent="0.2">
      <c r="AJ417" s="64"/>
      <c r="AK417" s="64"/>
      <c r="AL417" s="64"/>
    </row>
    <row r="418" spans="36:38" x14ac:dyDescent="0.2">
      <c r="AJ418" s="64"/>
      <c r="AK418" s="64"/>
      <c r="AL418" s="64"/>
    </row>
    <row r="419" spans="36:38" x14ac:dyDescent="0.2">
      <c r="AJ419" s="64"/>
      <c r="AK419" s="64"/>
      <c r="AL419" s="64"/>
    </row>
    <row r="420" spans="36:38" x14ac:dyDescent="0.2">
      <c r="AJ420" s="64"/>
      <c r="AK420" s="64"/>
      <c r="AL420" s="64"/>
    </row>
    <row r="421" spans="36:38" x14ac:dyDescent="0.2">
      <c r="AJ421" s="64"/>
      <c r="AK421" s="64"/>
      <c r="AL421" s="64"/>
    </row>
    <row r="422" spans="36:38" x14ac:dyDescent="0.2">
      <c r="AJ422" s="64"/>
      <c r="AK422" s="64"/>
      <c r="AL422" s="64"/>
    </row>
    <row r="423" spans="36:38" x14ac:dyDescent="0.2">
      <c r="AJ423" s="64"/>
      <c r="AK423" s="64"/>
      <c r="AL423" s="64"/>
    </row>
    <row r="424" spans="36:38" x14ac:dyDescent="0.2">
      <c r="AJ424" s="64"/>
      <c r="AK424" s="64"/>
      <c r="AL424" s="64"/>
    </row>
    <row r="425" spans="36:38" x14ac:dyDescent="0.2">
      <c r="AJ425" s="64"/>
      <c r="AK425" s="64"/>
      <c r="AL425" s="64"/>
    </row>
    <row r="426" spans="36:38" x14ac:dyDescent="0.2">
      <c r="AJ426" s="64"/>
      <c r="AK426" s="64"/>
      <c r="AL426" s="64"/>
    </row>
    <row r="427" spans="36:38" x14ac:dyDescent="0.2">
      <c r="AJ427" s="64"/>
      <c r="AK427" s="64"/>
      <c r="AL427" s="64"/>
    </row>
    <row r="428" spans="36:38" x14ac:dyDescent="0.2">
      <c r="AJ428" s="64"/>
      <c r="AK428" s="64"/>
      <c r="AL428" s="64"/>
    </row>
    <row r="429" spans="36:38" x14ac:dyDescent="0.2">
      <c r="AJ429" s="64"/>
      <c r="AK429" s="64"/>
      <c r="AL429" s="64"/>
    </row>
    <row r="430" spans="36:38" x14ac:dyDescent="0.2">
      <c r="AJ430" s="64"/>
      <c r="AK430" s="64"/>
      <c r="AL430" s="64"/>
    </row>
    <row r="431" spans="36:38" x14ac:dyDescent="0.2">
      <c r="AJ431" s="64"/>
      <c r="AK431" s="64"/>
      <c r="AL431" s="64"/>
    </row>
    <row r="432" spans="36:38" x14ac:dyDescent="0.2">
      <c r="AJ432" s="64"/>
      <c r="AK432" s="64"/>
      <c r="AL432" s="64"/>
    </row>
    <row r="433" spans="36:38" x14ac:dyDescent="0.2">
      <c r="AJ433" s="64"/>
      <c r="AK433" s="64"/>
      <c r="AL433" s="64"/>
    </row>
    <row r="434" spans="36:38" x14ac:dyDescent="0.2">
      <c r="AJ434" s="64"/>
      <c r="AK434" s="64"/>
      <c r="AL434" s="64"/>
    </row>
    <row r="435" spans="36:38" x14ac:dyDescent="0.2">
      <c r="AJ435" s="64"/>
      <c r="AK435" s="64"/>
      <c r="AL435" s="64"/>
    </row>
    <row r="436" spans="36:38" x14ac:dyDescent="0.2">
      <c r="AJ436" s="64"/>
      <c r="AK436" s="64"/>
      <c r="AL436" s="64"/>
    </row>
    <row r="437" spans="36:38" x14ac:dyDescent="0.2">
      <c r="AJ437" s="64"/>
      <c r="AK437" s="64"/>
      <c r="AL437" s="64"/>
    </row>
    <row r="438" spans="36:38" x14ac:dyDescent="0.2">
      <c r="AJ438" s="64"/>
      <c r="AK438" s="64"/>
      <c r="AL438" s="64"/>
    </row>
    <row r="439" spans="36:38" x14ac:dyDescent="0.2">
      <c r="AJ439" s="64"/>
      <c r="AK439" s="64"/>
      <c r="AL439" s="64"/>
    </row>
    <row r="440" spans="36:38" x14ac:dyDescent="0.2">
      <c r="AJ440" s="64"/>
      <c r="AK440" s="64"/>
      <c r="AL440" s="64"/>
    </row>
    <row r="441" spans="36:38" x14ac:dyDescent="0.2">
      <c r="AJ441" s="64"/>
      <c r="AK441" s="64"/>
      <c r="AL441" s="64"/>
    </row>
    <row r="442" spans="36:38" x14ac:dyDescent="0.2">
      <c r="AJ442" s="64"/>
      <c r="AK442" s="64"/>
      <c r="AL442" s="64"/>
    </row>
    <row r="443" spans="36:38" x14ac:dyDescent="0.2">
      <c r="AJ443" s="64"/>
      <c r="AK443" s="64"/>
      <c r="AL443" s="64"/>
    </row>
    <row r="444" spans="36:38" x14ac:dyDescent="0.2">
      <c r="AJ444" s="64"/>
      <c r="AK444" s="64"/>
      <c r="AL444" s="64"/>
    </row>
    <row r="445" spans="36:38" x14ac:dyDescent="0.2">
      <c r="AJ445" s="64"/>
      <c r="AK445" s="64"/>
      <c r="AL445" s="64"/>
    </row>
    <row r="446" spans="36:38" x14ac:dyDescent="0.2">
      <c r="AJ446" s="64"/>
      <c r="AK446" s="64"/>
      <c r="AL446" s="64"/>
    </row>
    <row r="447" spans="36:38" x14ac:dyDescent="0.2">
      <c r="AJ447" s="64"/>
      <c r="AK447" s="64"/>
      <c r="AL447" s="64"/>
    </row>
    <row r="448" spans="36:38" x14ac:dyDescent="0.2">
      <c r="AJ448" s="64"/>
      <c r="AK448" s="64"/>
      <c r="AL448" s="64"/>
    </row>
    <row r="449" spans="36:38" x14ac:dyDescent="0.2">
      <c r="AJ449" s="64"/>
      <c r="AK449" s="64"/>
      <c r="AL449" s="64"/>
    </row>
    <row r="450" spans="36:38" x14ac:dyDescent="0.2">
      <c r="AJ450" s="64"/>
      <c r="AK450" s="64"/>
      <c r="AL450" s="64"/>
    </row>
    <row r="451" spans="36:38" x14ac:dyDescent="0.2">
      <c r="AJ451" s="64"/>
      <c r="AK451" s="64"/>
      <c r="AL451" s="64"/>
    </row>
    <row r="452" spans="36:38" x14ac:dyDescent="0.2">
      <c r="AJ452" s="64"/>
      <c r="AK452" s="64"/>
      <c r="AL452" s="64"/>
    </row>
    <row r="453" spans="36:38" x14ac:dyDescent="0.2">
      <c r="AJ453" s="64"/>
      <c r="AK453" s="64"/>
      <c r="AL453" s="64"/>
    </row>
    <row r="454" spans="36:38" x14ac:dyDescent="0.2">
      <c r="AJ454" s="64"/>
      <c r="AK454" s="64"/>
      <c r="AL454" s="64"/>
    </row>
    <row r="455" spans="36:38" x14ac:dyDescent="0.2">
      <c r="AJ455" s="64"/>
      <c r="AK455" s="64"/>
      <c r="AL455" s="64"/>
    </row>
    <row r="456" spans="36:38" x14ac:dyDescent="0.2">
      <c r="AJ456" s="64"/>
      <c r="AK456" s="64"/>
      <c r="AL456" s="64"/>
    </row>
    <row r="457" spans="36:38" x14ac:dyDescent="0.2">
      <c r="AJ457" s="64"/>
      <c r="AK457" s="64"/>
      <c r="AL457" s="64"/>
    </row>
    <row r="458" spans="36:38" x14ac:dyDescent="0.2">
      <c r="AJ458" s="64"/>
      <c r="AK458" s="64"/>
      <c r="AL458" s="64"/>
    </row>
    <row r="459" spans="36:38" x14ac:dyDescent="0.2">
      <c r="AJ459" s="64"/>
      <c r="AK459" s="64"/>
      <c r="AL459" s="64"/>
    </row>
    <row r="460" spans="36:38" x14ac:dyDescent="0.2">
      <c r="AJ460" s="64"/>
      <c r="AK460" s="64"/>
      <c r="AL460" s="64"/>
    </row>
    <row r="461" spans="36:38" x14ac:dyDescent="0.2">
      <c r="AJ461" s="64"/>
      <c r="AK461" s="64"/>
      <c r="AL461" s="64"/>
    </row>
    <row r="462" spans="36:38" x14ac:dyDescent="0.2">
      <c r="AJ462" s="64"/>
      <c r="AK462" s="64"/>
      <c r="AL462" s="64"/>
    </row>
    <row r="463" spans="36:38" x14ac:dyDescent="0.2">
      <c r="AJ463" s="64"/>
      <c r="AK463" s="64"/>
      <c r="AL463" s="64"/>
    </row>
    <row r="464" spans="36:38" x14ac:dyDescent="0.2">
      <c r="AJ464" s="64"/>
      <c r="AK464" s="64"/>
      <c r="AL464" s="64"/>
    </row>
    <row r="465" spans="36:38" x14ac:dyDescent="0.2">
      <c r="AJ465" s="64"/>
      <c r="AK465" s="64"/>
      <c r="AL465" s="64"/>
    </row>
    <row r="466" spans="36:38" x14ac:dyDescent="0.2">
      <c r="AJ466" s="64"/>
      <c r="AK466" s="64"/>
      <c r="AL466" s="64"/>
    </row>
    <row r="467" spans="36:38" x14ac:dyDescent="0.2">
      <c r="AJ467" s="64"/>
      <c r="AK467" s="64"/>
      <c r="AL467" s="64"/>
    </row>
    <row r="468" spans="36:38" x14ac:dyDescent="0.2">
      <c r="AJ468" s="64"/>
      <c r="AK468" s="64"/>
      <c r="AL468" s="64"/>
    </row>
    <row r="469" spans="36:38" x14ac:dyDescent="0.2">
      <c r="AJ469" s="64"/>
      <c r="AK469" s="64"/>
      <c r="AL469" s="64"/>
    </row>
    <row r="470" spans="36:38" x14ac:dyDescent="0.2">
      <c r="AJ470" s="64"/>
      <c r="AK470" s="64"/>
      <c r="AL470" s="64"/>
    </row>
    <row r="471" spans="36:38" x14ac:dyDescent="0.2">
      <c r="AJ471" s="64"/>
      <c r="AK471" s="64"/>
      <c r="AL471" s="64"/>
    </row>
    <row r="472" spans="36:38" x14ac:dyDescent="0.2">
      <c r="AJ472" s="64"/>
      <c r="AK472" s="64"/>
      <c r="AL472" s="64"/>
    </row>
    <row r="473" spans="36:38" x14ac:dyDescent="0.2">
      <c r="AJ473" s="64"/>
      <c r="AK473" s="64"/>
      <c r="AL473" s="64"/>
    </row>
    <row r="474" spans="36:38" x14ac:dyDescent="0.2">
      <c r="AJ474" s="64"/>
      <c r="AK474" s="64"/>
      <c r="AL474" s="64"/>
    </row>
    <row r="475" spans="36:38" x14ac:dyDescent="0.2">
      <c r="AJ475" s="64"/>
      <c r="AK475" s="64"/>
      <c r="AL475" s="64"/>
    </row>
    <row r="476" spans="36:38" x14ac:dyDescent="0.2">
      <c r="AJ476" s="64"/>
      <c r="AK476" s="64"/>
      <c r="AL476" s="64"/>
    </row>
    <row r="477" spans="36:38" x14ac:dyDescent="0.2">
      <c r="AJ477" s="64"/>
      <c r="AK477" s="64"/>
      <c r="AL477" s="64"/>
    </row>
    <row r="478" spans="36:38" x14ac:dyDescent="0.2">
      <c r="AJ478" s="64"/>
      <c r="AK478" s="64"/>
      <c r="AL478" s="64"/>
    </row>
    <row r="479" spans="36:38" x14ac:dyDescent="0.2">
      <c r="AJ479" s="64"/>
      <c r="AK479" s="64"/>
      <c r="AL479" s="64"/>
    </row>
    <row r="480" spans="36:38" x14ac:dyDescent="0.2">
      <c r="AJ480" s="64"/>
      <c r="AK480" s="64"/>
      <c r="AL480" s="64"/>
    </row>
    <row r="481" spans="36:38" x14ac:dyDescent="0.2">
      <c r="AJ481" s="64"/>
      <c r="AK481" s="64"/>
      <c r="AL481" s="64"/>
    </row>
    <row r="482" spans="36:38" x14ac:dyDescent="0.2">
      <c r="AJ482" s="64"/>
      <c r="AK482" s="64"/>
      <c r="AL482" s="64"/>
    </row>
    <row r="483" spans="36:38" x14ac:dyDescent="0.2">
      <c r="AJ483" s="64"/>
      <c r="AK483" s="64"/>
      <c r="AL483" s="64"/>
    </row>
    <row r="484" spans="36:38" x14ac:dyDescent="0.2">
      <c r="AJ484" s="64"/>
      <c r="AK484" s="64"/>
      <c r="AL484" s="64"/>
    </row>
    <row r="485" spans="36:38" x14ac:dyDescent="0.2">
      <c r="AJ485" s="64"/>
      <c r="AK485" s="64"/>
      <c r="AL485" s="64"/>
    </row>
    <row r="486" spans="36:38" x14ac:dyDescent="0.2">
      <c r="AJ486" s="64"/>
      <c r="AK486" s="64"/>
      <c r="AL486" s="64"/>
    </row>
    <row r="487" spans="36:38" x14ac:dyDescent="0.2">
      <c r="AJ487" s="64"/>
      <c r="AK487" s="64"/>
      <c r="AL487" s="64"/>
    </row>
    <row r="488" spans="36:38" x14ac:dyDescent="0.2">
      <c r="AJ488" s="64"/>
      <c r="AK488" s="64"/>
      <c r="AL488" s="64"/>
    </row>
    <row r="489" spans="36:38" x14ac:dyDescent="0.2">
      <c r="AJ489" s="64"/>
      <c r="AK489" s="64"/>
      <c r="AL489" s="64"/>
    </row>
    <row r="490" spans="36:38" x14ac:dyDescent="0.2">
      <c r="AJ490" s="64"/>
      <c r="AK490" s="64"/>
      <c r="AL490" s="64"/>
    </row>
    <row r="491" spans="36:38" x14ac:dyDescent="0.2">
      <c r="AJ491" s="64"/>
      <c r="AK491" s="64"/>
      <c r="AL491" s="64"/>
    </row>
    <row r="492" spans="36:38" x14ac:dyDescent="0.2">
      <c r="AJ492" s="64"/>
      <c r="AK492" s="64"/>
      <c r="AL492" s="64"/>
    </row>
    <row r="493" spans="36:38" x14ac:dyDescent="0.2">
      <c r="AJ493" s="64"/>
      <c r="AK493" s="64"/>
      <c r="AL493" s="64"/>
    </row>
    <row r="494" spans="36:38" x14ac:dyDescent="0.2">
      <c r="AJ494" s="64"/>
      <c r="AK494" s="64"/>
      <c r="AL494" s="64"/>
    </row>
    <row r="495" spans="36:38" x14ac:dyDescent="0.2">
      <c r="AJ495" s="64"/>
      <c r="AK495" s="64"/>
      <c r="AL495" s="64"/>
    </row>
    <row r="496" spans="36:38" x14ac:dyDescent="0.2">
      <c r="AJ496" s="64"/>
      <c r="AK496" s="64"/>
      <c r="AL496" s="64"/>
    </row>
    <row r="497" spans="36:38" x14ac:dyDescent="0.2">
      <c r="AJ497" s="64"/>
      <c r="AK497" s="64"/>
      <c r="AL497" s="64"/>
    </row>
    <row r="498" spans="36:38" x14ac:dyDescent="0.2">
      <c r="AJ498" s="64"/>
      <c r="AK498" s="64"/>
      <c r="AL498" s="64"/>
    </row>
    <row r="499" spans="36:38" x14ac:dyDescent="0.2">
      <c r="AJ499" s="64"/>
      <c r="AK499" s="64"/>
      <c r="AL499" s="64"/>
    </row>
    <row r="500" spans="36:38" x14ac:dyDescent="0.2">
      <c r="AJ500" s="64"/>
      <c r="AK500" s="64"/>
      <c r="AL500" s="64"/>
    </row>
    <row r="501" spans="36:38" x14ac:dyDescent="0.2">
      <c r="AJ501" s="64"/>
      <c r="AK501" s="64"/>
      <c r="AL501" s="64"/>
    </row>
    <row r="502" spans="36:38" x14ac:dyDescent="0.2">
      <c r="AJ502" s="64"/>
      <c r="AK502" s="64"/>
      <c r="AL502" s="64"/>
    </row>
    <row r="503" spans="36:38" x14ac:dyDescent="0.2">
      <c r="AJ503" s="64"/>
      <c r="AK503" s="64"/>
      <c r="AL503" s="64"/>
    </row>
    <row r="504" spans="36:38" x14ac:dyDescent="0.2">
      <c r="AJ504" s="64"/>
      <c r="AK504" s="64"/>
      <c r="AL504" s="64"/>
    </row>
    <row r="505" spans="36:38" x14ac:dyDescent="0.2">
      <c r="AJ505" s="64"/>
      <c r="AK505" s="64"/>
      <c r="AL505" s="64"/>
    </row>
    <row r="506" spans="36:38" x14ac:dyDescent="0.2">
      <c r="AJ506" s="64"/>
      <c r="AK506" s="64"/>
      <c r="AL506" s="64"/>
    </row>
    <row r="507" spans="36:38" x14ac:dyDescent="0.2">
      <c r="AJ507" s="64"/>
      <c r="AK507" s="64"/>
      <c r="AL507" s="64"/>
    </row>
    <row r="508" spans="36:38" x14ac:dyDescent="0.2">
      <c r="AJ508" s="64"/>
      <c r="AK508" s="64"/>
      <c r="AL508" s="64"/>
    </row>
    <row r="509" spans="36:38" x14ac:dyDescent="0.2">
      <c r="AJ509" s="64"/>
      <c r="AK509" s="64"/>
      <c r="AL509" s="64"/>
    </row>
    <row r="510" spans="36:38" x14ac:dyDescent="0.2">
      <c r="AJ510" s="64"/>
      <c r="AK510" s="64"/>
      <c r="AL510" s="64"/>
    </row>
    <row r="511" spans="36:38" x14ac:dyDescent="0.2">
      <c r="AJ511" s="64"/>
      <c r="AK511" s="64"/>
      <c r="AL511" s="64"/>
    </row>
    <row r="512" spans="36:38" x14ac:dyDescent="0.2">
      <c r="AJ512" s="64"/>
      <c r="AK512" s="64"/>
      <c r="AL512" s="64"/>
    </row>
    <row r="513" spans="36:38" x14ac:dyDescent="0.2">
      <c r="AJ513" s="64"/>
      <c r="AK513" s="64"/>
      <c r="AL513" s="64"/>
    </row>
    <row r="514" spans="36:38" x14ac:dyDescent="0.2">
      <c r="AJ514" s="64"/>
      <c r="AK514" s="64"/>
      <c r="AL514" s="64"/>
    </row>
    <row r="515" spans="36:38" x14ac:dyDescent="0.2">
      <c r="AJ515" s="64"/>
      <c r="AK515" s="64"/>
      <c r="AL515" s="64"/>
    </row>
    <row r="516" spans="36:38" x14ac:dyDescent="0.2">
      <c r="AJ516" s="64"/>
      <c r="AK516" s="64"/>
      <c r="AL516" s="64"/>
    </row>
    <row r="517" spans="36:38" x14ac:dyDescent="0.2">
      <c r="AJ517" s="64"/>
      <c r="AK517" s="64"/>
      <c r="AL517" s="64"/>
    </row>
    <row r="518" spans="36:38" x14ac:dyDescent="0.2">
      <c r="AJ518" s="64"/>
      <c r="AK518" s="64"/>
      <c r="AL518" s="64"/>
    </row>
    <row r="519" spans="36:38" x14ac:dyDescent="0.2">
      <c r="AJ519" s="64"/>
      <c r="AK519" s="64"/>
      <c r="AL519" s="64"/>
    </row>
    <row r="520" spans="36:38" x14ac:dyDescent="0.2">
      <c r="AJ520" s="64"/>
      <c r="AK520" s="64"/>
      <c r="AL520" s="64"/>
    </row>
    <row r="521" spans="36:38" x14ac:dyDescent="0.2">
      <c r="AJ521" s="64"/>
      <c r="AK521" s="64"/>
      <c r="AL521" s="64"/>
    </row>
    <row r="522" spans="36:38" x14ac:dyDescent="0.2">
      <c r="AJ522" s="64"/>
      <c r="AK522" s="64"/>
      <c r="AL522" s="64"/>
    </row>
    <row r="523" spans="36:38" x14ac:dyDescent="0.2">
      <c r="AJ523" s="64"/>
      <c r="AK523" s="64"/>
      <c r="AL523" s="64"/>
    </row>
    <row r="524" spans="36:38" x14ac:dyDescent="0.2">
      <c r="AJ524" s="64"/>
      <c r="AK524" s="64"/>
      <c r="AL524" s="64"/>
    </row>
    <row r="525" spans="36:38" x14ac:dyDescent="0.2">
      <c r="AJ525" s="64"/>
      <c r="AK525" s="64"/>
      <c r="AL525" s="64"/>
    </row>
    <row r="526" spans="36:38" x14ac:dyDescent="0.2">
      <c r="AJ526" s="64"/>
      <c r="AK526" s="64"/>
      <c r="AL526" s="64"/>
    </row>
    <row r="527" spans="36:38" x14ac:dyDescent="0.2">
      <c r="AJ527" s="64"/>
      <c r="AK527" s="64"/>
      <c r="AL527" s="64"/>
    </row>
    <row r="528" spans="36:38" x14ac:dyDescent="0.2">
      <c r="AJ528" s="64"/>
      <c r="AK528" s="64"/>
      <c r="AL528" s="64"/>
    </row>
    <row r="529" spans="36:38" x14ac:dyDescent="0.2">
      <c r="AJ529" s="64"/>
      <c r="AK529" s="64"/>
      <c r="AL529" s="64"/>
    </row>
    <row r="530" spans="36:38" x14ac:dyDescent="0.2">
      <c r="AJ530" s="64"/>
      <c r="AK530" s="64"/>
      <c r="AL530" s="64"/>
    </row>
    <row r="531" spans="36:38" x14ac:dyDescent="0.2">
      <c r="AJ531" s="64"/>
      <c r="AK531" s="64"/>
      <c r="AL531" s="64"/>
    </row>
    <row r="532" spans="36:38" x14ac:dyDescent="0.2">
      <c r="AJ532" s="64"/>
      <c r="AK532" s="64"/>
      <c r="AL532" s="64"/>
    </row>
    <row r="533" spans="36:38" x14ac:dyDescent="0.2">
      <c r="AJ533" s="64"/>
      <c r="AK533" s="64"/>
      <c r="AL533" s="64"/>
    </row>
    <row r="534" spans="36:38" x14ac:dyDescent="0.2">
      <c r="AJ534" s="64"/>
      <c r="AK534" s="64"/>
      <c r="AL534" s="64"/>
    </row>
    <row r="535" spans="36:38" x14ac:dyDescent="0.2">
      <c r="AJ535" s="64"/>
      <c r="AK535" s="64"/>
      <c r="AL535" s="64"/>
    </row>
    <row r="536" spans="36:38" x14ac:dyDescent="0.2">
      <c r="AJ536" s="64"/>
      <c r="AK536" s="64"/>
      <c r="AL536" s="64"/>
    </row>
    <row r="537" spans="36:38" x14ac:dyDescent="0.2">
      <c r="AJ537" s="64"/>
      <c r="AK537" s="64"/>
      <c r="AL537" s="64"/>
    </row>
    <row r="538" spans="36:38" x14ac:dyDescent="0.2">
      <c r="AJ538" s="64"/>
      <c r="AK538" s="64"/>
      <c r="AL538" s="64"/>
    </row>
    <row r="539" spans="36:38" x14ac:dyDescent="0.2">
      <c r="AJ539" s="64"/>
      <c r="AK539" s="64"/>
      <c r="AL539" s="64"/>
    </row>
    <row r="540" spans="36:38" x14ac:dyDescent="0.2">
      <c r="AJ540" s="64"/>
      <c r="AK540" s="64"/>
      <c r="AL540" s="64"/>
    </row>
    <row r="541" spans="36:38" x14ac:dyDescent="0.2">
      <c r="AJ541" s="64"/>
      <c r="AK541" s="64"/>
      <c r="AL541" s="64"/>
    </row>
    <row r="542" spans="36:38" x14ac:dyDescent="0.2">
      <c r="AJ542" s="64"/>
      <c r="AK542" s="64"/>
      <c r="AL542" s="64"/>
    </row>
    <row r="543" spans="36:38" x14ac:dyDescent="0.2">
      <c r="AJ543" s="64"/>
      <c r="AK543" s="64"/>
      <c r="AL543" s="64"/>
    </row>
    <row r="544" spans="36:38" x14ac:dyDescent="0.2">
      <c r="AJ544" s="64"/>
      <c r="AK544" s="64"/>
      <c r="AL544" s="64"/>
    </row>
    <row r="545" spans="36:38" x14ac:dyDescent="0.2">
      <c r="AJ545" s="64"/>
      <c r="AK545" s="64"/>
      <c r="AL545" s="64"/>
    </row>
    <row r="546" spans="36:38" x14ac:dyDescent="0.2">
      <c r="AJ546" s="64"/>
      <c r="AK546" s="64"/>
      <c r="AL546" s="64"/>
    </row>
    <row r="547" spans="36:38" x14ac:dyDescent="0.2">
      <c r="AJ547" s="64"/>
      <c r="AK547" s="64"/>
      <c r="AL547" s="64"/>
    </row>
    <row r="548" spans="36:38" x14ac:dyDescent="0.2">
      <c r="AJ548" s="64"/>
      <c r="AK548" s="64"/>
      <c r="AL548" s="64"/>
    </row>
    <row r="549" spans="36:38" x14ac:dyDescent="0.2">
      <c r="AJ549" s="64"/>
      <c r="AK549" s="64"/>
      <c r="AL549" s="64"/>
    </row>
    <row r="550" spans="36:38" x14ac:dyDescent="0.2">
      <c r="AJ550" s="64"/>
      <c r="AK550" s="64"/>
      <c r="AL550" s="64"/>
    </row>
    <row r="551" spans="36:38" x14ac:dyDescent="0.2">
      <c r="AJ551" s="64"/>
      <c r="AK551" s="64"/>
      <c r="AL551" s="64"/>
    </row>
    <row r="552" spans="36:38" x14ac:dyDescent="0.2">
      <c r="AJ552" s="64"/>
      <c r="AK552" s="64"/>
      <c r="AL552" s="64"/>
    </row>
    <row r="553" spans="36:38" x14ac:dyDescent="0.2">
      <c r="AJ553" s="64"/>
      <c r="AK553" s="64"/>
      <c r="AL553" s="64"/>
    </row>
    <row r="554" spans="36:38" x14ac:dyDescent="0.2">
      <c r="AJ554" s="64"/>
      <c r="AK554" s="64"/>
      <c r="AL554" s="64"/>
    </row>
    <row r="555" spans="36:38" x14ac:dyDescent="0.2">
      <c r="AJ555" s="64"/>
      <c r="AK555" s="64"/>
      <c r="AL555" s="64"/>
    </row>
    <row r="556" spans="36:38" x14ac:dyDescent="0.2">
      <c r="AJ556" s="64"/>
      <c r="AK556" s="64"/>
      <c r="AL556" s="64"/>
    </row>
    <row r="557" spans="36:38" x14ac:dyDescent="0.2">
      <c r="AJ557" s="64"/>
      <c r="AK557" s="64"/>
      <c r="AL557" s="64"/>
    </row>
    <row r="558" spans="36:38" x14ac:dyDescent="0.2">
      <c r="AJ558" s="64"/>
      <c r="AK558" s="64"/>
      <c r="AL558" s="64"/>
    </row>
    <row r="559" spans="36:38" x14ac:dyDescent="0.2">
      <c r="AJ559" s="64"/>
      <c r="AK559" s="64"/>
      <c r="AL559" s="64"/>
    </row>
    <row r="560" spans="36:38" x14ac:dyDescent="0.2">
      <c r="AJ560" s="64"/>
      <c r="AK560" s="64"/>
      <c r="AL560" s="64"/>
    </row>
    <row r="561" spans="36:38" x14ac:dyDescent="0.2">
      <c r="AJ561" s="64"/>
      <c r="AK561" s="64"/>
      <c r="AL561" s="64"/>
    </row>
    <row r="562" spans="36:38" x14ac:dyDescent="0.2">
      <c r="AJ562" s="64"/>
      <c r="AK562" s="64"/>
      <c r="AL562" s="64"/>
    </row>
    <row r="563" spans="36:38" x14ac:dyDescent="0.2">
      <c r="AJ563" s="64"/>
      <c r="AK563" s="64"/>
      <c r="AL563" s="64"/>
    </row>
    <row r="564" spans="36:38" x14ac:dyDescent="0.2">
      <c r="AJ564" s="64"/>
      <c r="AK564" s="64"/>
      <c r="AL564" s="64"/>
    </row>
    <row r="565" spans="36:38" x14ac:dyDescent="0.2">
      <c r="AJ565" s="64"/>
      <c r="AK565" s="64"/>
      <c r="AL565" s="64"/>
    </row>
    <row r="566" spans="36:38" x14ac:dyDescent="0.2">
      <c r="AJ566" s="64"/>
      <c r="AK566" s="64"/>
      <c r="AL566" s="64"/>
    </row>
    <row r="567" spans="36:38" x14ac:dyDescent="0.2">
      <c r="AJ567" s="64"/>
      <c r="AK567" s="64"/>
      <c r="AL567" s="64"/>
    </row>
    <row r="568" spans="36:38" x14ac:dyDescent="0.2">
      <c r="AJ568" s="64"/>
      <c r="AK568" s="64"/>
      <c r="AL568" s="64"/>
    </row>
    <row r="569" spans="36:38" x14ac:dyDescent="0.2">
      <c r="AJ569" s="64"/>
      <c r="AK569" s="64"/>
      <c r="AL569" s="64"/>
    </row>
    <row r="570" spans="36:38" x14ac:dyDescent="0.2">
      <c r="AJ570" s="64"/>
      <c r="AK570" s="64"/>
      <c r="AL570" s="64"/>
    </row>
    <row r="571" spans="36:38" x14ac:dyDescent="0.2">
      <c r="AJ571" s="64"/>
      <c r="AK571" s="64"/>
      <c r="AL571" s="64"/>
    </row>
    <row r="572" spans="36:38" x14ac:dyDescent="0.2">
      <c r="AJ572" s="64"/>
      <c r="AK572" s="64"/>
      <c r="AL572" s="64"/>
    </row>
    <row r="573" spans="36:38" x14ac:dyDescent="0.2">
      <c r="AJ573" s="64"/>
      <c r="AK573" s="64"/>
      <c r="AL573" s="64"/>
    </row>
    <row r="574" spans="36:38" x14ac:dyDescent="0.2">
      <c r="AJ574" s="64"/>
      <c r="AK574" s="64"/>
      <c r="AL574" s="64"/>
    </row>
    <row r="575" spans="36:38" x14ac:dyDescent="0.2">
      <c r="AJ575" s="64"/>
      <c r="AK575" s="64"/>
      <c r="AL575" s="64"/>
    </row>
    <row r="576" spans="36:38" x14ac:dyDescent="0.2">
      <c r="AJ576" s="64"/>
      <c r="AK576" s="64"/>
      <c r="AL576" s="64"/>
    </row>
    <row r="577" spans="36:38" x14ac:dyDescent="0.2">
      <c r="AJ577" s="64"/>
      <c r="AK577" s="64"/>
      <c r="AL577" s="64"/>
    </row>
    <row r="578" spans="36:38" x14ac:dyDescent="0.2">
      <c r="AJ578" s="64"/>
      <c r="AK578" s="64"/>
      <c r="AL578" s="64"/>
    </row>
    <row r="579" spans="36:38" x14ac:dyDescent="0.2">
      <c r="AJ579" s="64"/>
      <c r="AK579" s="64"/>
      <c r="AL579" s="64"/>
    </row>
    <row r="580" spans="36:38" x14ac:dyDescent="0.2">
      <c r="AJ580" s="64"/>
      <c r="AK580" s="64"/>
      <c r="AL580" s="64"/>
    </row>
    <row r="581" spans="36:38" x14ac:dyDescent="0.2">
      <c r="AJ581" s="64"/>
      <c r="AK581" s="64"/>
      <c r="AL581" s="64"/>
    </row>
    <row r="582" spans="36:38" x14ac:dyDescent="0.2">
      <c r="AJ582" s="64"/>
      <c r="AK582" s="64"/>
      <c r="AL582" s="64"/>
    </row>
    <row r="583" spans="36:38" x14ac:dyDescent="0.2">
      <c r="AJ583" s="64"/>
      <c r="AK583" s="64"/>
      <c r="AL583" s="64"/>
    </row>
    <row r="584" spans="36:38" x14ac:dyDescent="0.2">
      <c r="AJ584" s="64"/>
      <c r="AK584" s="64"/>
      <c r="AL584" s="64"/>
    </row>
    <row r="585" spans="36:38" x14ac:dyDescent="0.2">
      <c r="AJ585" s="64"/>
      <c r="AK585" s="64"/>
      <c r="AL585" s="64"/>
    </row>
    <row r="586" spans="36:38" x14ac:dyDescent="0.2">
      <c r="AJ586" s="64"/>
      <c r="AK586" s="64"/>
      <c r="AL586" s="64"/>
    </row>
    <row r="587" spans="36:38" x14ac:dyDescent="0.2">
      <c r="AJ587" s="64"/>
      <c r="AK587" s="64"/>
      <c r="AL587" s="64"/>
    </row>
    <row r="588" spans="36:38" x14ac:dyDescent="0.2">
      <c r="AJ588" s="64"/>
      <c r="AK588" s="64"/>
      <c r="AL588" s="64"/>
    </row>
    <row r="589" spans="36:38" x14ac:dyDescent="0.2">
      <c r="AJ589" s="64"/>
      <c r="AK589" s="64"/>
      <c r="AL589" s="64"/>
    </row>
    <row r="590" spans="36:38" x14ac:dyDescent="0.2">
      <c r="AJ590" s="64"/>
      <c r="AK590" s="64"/>
      <c r="AL590" s="64"/>
    </row>
    <row r="591" spans="36:38" x14ac:dyDescent="0.2">
      <c r="AJ591" s="64"/>
      <c r="AK591" s="64"/>
      <c r="AL591" s="64"/>
    </row>
    <row r="592" spans="36:38" x14ac:dyDescent="0.2">
      <c r="AJ592" s="64"/>
      <c r="AK592" s="64"/>
      <c r="AL592" s="64"/>
    </row>
    <row r="593" spans="36:38" x14ac:dyDescent="0.2">
      <c r="AJ593" s="64"/>
      <c r="AK593" s="64"/>
      <c r="AL593" s="64"/>
    </row>
    <row r="594" spans="36:38" x14ac:dyDescent="0.2">
      <c r="AJ594" s="64"/>
      <c r="AK594" s="64"/>
      <c r="AL594" s="64"/>
    </row>
    <row r="595" spans="36:38" x14ac:dyDescent="0.2">
      <c r="AJ595" s="64"/>
      <c r="AK595" s="64"/>
      <c r="AL595" s="64"/>
    </row>
    <row r="596" spans="36:38" x14ac:dyDescent="0.2">
      <c r="AJ596" s="64"/>
      <c r="AK596" s="64"/>
      <c r="AL596" s="64"/>
    </row>
    <row r="597" spans="36:38" x14ac:dyDescent="0.2">
      <c r="AJ597" s="64"/>
      <c r="AK597" s="64"/>
      <c r="AL597" s="64"/>
    </row>
    <row r="598" spans="36:38" x14ac:dyDescent="0.2">
      <c r="AJ598" s="64"/>
      <c r="AK598" s="64"/>
      <c r="AL598" s="64"/>
    </row>
    <row r="599" spans="36:38" x14ac:dyDescent="0.2">
      <c r="AJ599" s="64"/>
      <c r="AK599" s="64"/>
      <c r="AL599" s="64"/>
    </row>
    <row r="600" spans="36:38" x14ac:dyDescent="0.2">
      <c r="AJ600" s="64"/>
      <c r="AK600" s="64"/>
      <c r="AL600" s="64"/>
    </row>
    <row r="601" spans="36:38" x14ac:dyDescent="0.2">
      <c r="AJ601" s="64"/>
      <c r="AK601" s="64"/>
      <c r="AL601" s="64"/>
    </row>
    <row r="602" spans="36:38" x14ac:dyDescent="0.2">
      <c r="AJ602" s="64"/>
      <c r="AK602" s="64"/>
      <c r="AL602" s="64"/>
    </row>
    <row r="603" spans="36:38" x14ac:dyDescent="0.2">
      <c r="AJ603" s="64"/>
      <c r="AK603" s="64"/>
      <c r="AL603" s="64"/>
    </row>
    <row r="604" spans="36:38" x14ac:dyDescent="0.2">
      <c r="AJ604" s="64"/>
      <c r="AK604" s="64"/>
      <c r="AL604" s="64"/>
    </row>
    <row r="605" spans="36:38" x14ac:dyDescent="0.2">
      <c r="AJ605" s="64"/>
      <c r="AK605" s="64"/>
      <c r="AL605" s="64"/>
    </row>
    <row r="606" spans="36:38" x14ac:dyDescent="0.2">
      <c r="AJ606" s="64"/>
      <c r="AK606" s="64"/>
      <c r="AL606" s="64"/>
    </row>
    <row r="607" spans="36:38" x14ac:dyDescent="0.2">
      <c r="AJ607" s="64"/>
      <c r="AK607" s="64"/>
      <c r="AL607" s="64"/>
    </row>
    <row r="608" spans="36:38" x14ac:dyDescent="0.2">
      <c r="AJ608" s="64"/>
      <c r="AK608" s="64"/>
      <c r="AL608" s="64"/>
    </row>
    <row r="609" spans="36:38" x14ac:dyDescent="0.2">
      <c r="AJ609" s="64"/>
      <c r="AK609" s="64"/>
      <c r="AL609" s="64"/>
    </row>
    <row r="610" spans="36:38" x14ac:dyDescent="0.2">
      <c r="AJ610" s="64"/>
      <c r="AK610" s="64"/>
      <c r="AL610" s="64"/>
    </row>
    <row r="611" spans="36:38" x14ac:dyDescent="0.2">
      <c r="AJ611" s="64"/>
      <c r="AK611" s="64"/>
      <c r="AL611" s="64"/>
    </row>
    <row r="612" spans="36:38" x14ac:dyDescent="0.2">
      <c r="AJ612" s="64"/>
      <c r="AK612" s="64"/>
      <c r="AL612" s="64"/>
    </row>
    <row r="613" spans="36:38" x14ac:dyDescent="0.2">
      <c r="AJ613" s="64"/>
      <c r="AK613" s="64"/>
      <c r="AL613" s="64"/>
    </row>
    <row r="614" spans="36:38" x14ac:dyDescent="0.2">
      <c r="AJ614" s="64"/>
      <c r="AK614" s="64"/>
      <c r="AL614" s="64"/>
    </row>
    <row r="615" spans="36:38" x14ac:dyDescent="0.2">
      <c r="AJ615" s="64"/>
      <c r="AK615" s="64"/>
      <c r="AL615" s="64"/>
    </row>
    <row r="616" spans="36:38" x14ac:dyDescent="0.2">
      <c r="AJ616" s="64"/>
      <c r="AK616" s="64"/>
      <c r="AL616" s="64"/>
    </row>
    <row r="617" spans="36:38" x14ac:dyDescent="0.2">
      <c r="AJ617" s="64"/>
      <c r="AK617" s="64"/>
      <c r="AL617" s="64"/>
    </row>
    <row r="618" spans="36:38" x14ac:dyDescent="0.2">
      <c r="AJ618" s="64"/>
      <c r="AK618" s="64"/>
      <c r="AL618" s="64"/>
    </row>
    <row r="619" spans="36:38" x14ac:dyDescent="0.2">
      <c r="AJ619" s="64"/>
      <c r="AK619" s="64"/>
      <c r="AL619" s="64"/>
    </row>
    <row r="620" spans="36:38" x14ac:dyDescent="0.2">
      <c r="AJ620" s="64"/>
      <c r="AK620" s="64"/>
      <c r="AL620" s="64"/>
    </row>
    <row r="621" spans="36:38" x14ac:dyDescent="0.2">
      <c r="AJ621" s="64"/>
      <c r="AK621" s="64"/>
      <c r="AL621" s="64"/>
    </row>
    <row r="622" spans="36:38" x14ac:dyDescent="0.2">
      <c r="AJ622" s="64"/>
      <c r="AK622" s="64"/>
      <c r="AL622" s="64"/>
    </row>
    <row r="623" spans="36:38" x14ac:dyDescent="0.2">
      <c r="AJ623" s="64"/>
      <c r="AK623" s="64"/>
      <c r="AL623" s="64"/>
    </row>
    <row r="624" spans="36:38" x14ac:dyDescent="0.2">
      <c r="AJ624" s="64"/>
      <c r="AK624" s="64"/>
      <c r="AL624" s="64"/>
    </row>
    <row r="625" spans="36:38" x14ac:dyDescent="0.2">
      <c r="AJ625" s="64"/>
      <c r="AK625" s="64"/>
      <c r="AL625" s="64"/>
    </row>
    <row r="626" spans="36:38" x14ac:dyDescent="0.2">
      <c r="AJ626" s="64"/>
      <c r="AK626" s="64"/>
      <c r="AL626" s="64"/>
    </row>
    <row r="627" spans="36:38" x14ac:dyDescent="0.2">
      <c r="AJ627" s="64"/>
      <c r="AK627" s="64"/>
      <c r="AL627" s="64"/>
    </row>
    <row r="628" spans="36:38" x14ac:dyDescent="0.2">
      <c r="AJ628" s="64"/>
      <c r="AK628" s="64"/>
      <c r="AL628" s="64"/>
    </row>
    <row r="629" spans="36:38" x14ac:dyDescent="0.2">
      <c r="AJ629" s="64"/>
      <c r="AK629" s="64"/>
      <c r="AL629" s="64"/>
    </row>
    <row r="630" spans="36:38" x14ac:dyDescent="0.2">
      <c r="AJ630" s="64"/>
      <c r="AK630" s="64"/>
      <c r="AL630" s="64"/>
    </row>
    <row r="631" spans="36:38" x14ac:dyDescent="0.2">
      <c r="AJ631" s="64"/>
      <c r="AK631" s="64"/>
      <c r="AL631" s="64"/>
    </row>
    <row r="632" spans="36:38" x14ac:dyDescent="0.2">
      <c r="AJ632" s="64"/>
      <c r="AK632" s="64"/>
      <c r="AL632" s="64"/>
    </row>
    <row r="633" spans="36:38" x14ac:dyDescent="0.2">
      <c r="AJ633" s="64"/>
      <c r="AK633" s="64"/>
      <c r="AL633" s="64"/>
    </row>
    <row r="634" spans="36:38" x14ac:dyDescent="0.2">
      <c r="AJ634" s="64"/>
      <c r="AK634" s="64"/>
      <c r="AL634" s="64"/>
    </row>
    <row r="635" spans="36:38" x14ac:dyDescent="0.2">
      <c r="AJ635" s="64"/>
      <c r="AK635" s="64"/>
      <c r="AL635" s="64"/>
    </row>
    <row r="636" spans="36:38" x14ac:dyDescent="0.2">
      <c r="AJ636" s="64"/>
      <c r="AK636" s="64"/>
      <c r="AL636" s="64"/>
    </row>
    <row r="637" spans="36:38" x14ac:dyDescent="0.2">
      <c r="AJ637" s="64"/>
      <c r="AK637" s="64"/>
      <c r="AL637" s="64"/>
    </row>
    <row r="638" spans="36:38" x14ac:dyDescent="0.2">
      <c r="AJ638" s="64"/>
      <c r="AK638" s="64"/>
      <c r="AL638" s="64"/>
    </row>
    <row r="639" spans="36:38" x14ac:dyDescent="0.2">
      <c r="AJ639" s="64"/>
      <c r="AK639" s="64"/>
      <c r="AL639" s="64"/>
    </row>
    <row r="640" spans="36:38" x14ac:dyDescent="0.2">
      <c r="AJ640" s="64"/>
      <c r="AK640" s="64"/>
      <c r="AL640" s="64"/>
    </row>
    <row r="641" spans="36:38" x14ac:dyDescent="0.2">
      <c r="AJ641" s="64"/>
      <c r="AK641" s="64"/>
      <c r="AL641" s="64"/>
    </row>
    <row r="642" spans="36:38" x14ac:dyDescent="0.2">
      <c r="AJ642" s="64"/>
      <c r="AK642" s="64"/>
      <c r="AL642" s="64"/>
    </row>
    <row r="643" spans="36:38" x14ac:dyDescent="0.2">
      <c r="AJ643" s="64"/>
      <c r="AK643" s="64"/>
      <c r="AL643" s="64"/>
    </row>
    <row r="644" spans="36:38" x14ac:dyDescent="0.2">
      <c r="AJ644" s="64"/>
      <c r="AK644" s="64"/>
      <c r="AL644" s="64"/>
    </row>
    <row r="645" spans="36:38" x14ac:dyDescent="0.2">
      <c r="AJ645" s="64"/>
      <c r="AK645" s="64"/>
      <c r="AL645" s="64"/>
    </row>
    <row r="646" spans="36:38" x14ac:dyDescent="0.2">
      <c r="AJ646" s="64"/>
      <c r="AK646" s="64"/>
      <c r="AL646" s="64"/>
    </row>
    <row r="647" spans="36:38" x14ac:dyDescent="0.2">
      <c r="AJ647" s="64"/>
      <c r="AK647" s="64"/>
      <c r="AL647" s="64"/>
    </row>
    <row r="648" spans="36:38" x14ac:dyDescent="0.2">
      <c r="AJ648" s="64"/>
      <c r="AK648" s="64"/>
      <c r="AL648" s="64"/>
    </row>
    <row r="649" spans="36:38" x14ac:dyDescent="0.2">
      <c r="AJ649" s="64"/>
      <c r="AK649" s="64"/>
      <c r="AL649" s="64"/>
    </row>
    <row r="650" spans="36:38" x14ac:dyDescent="0.2">
      <c r="AJ650" s="64"/>
      <c r="AK650" s="64"/>
      <c r="AL650" s="64"/>
    </row>
    <row r="651" spans="36:38" x14ac:dyDescent="0.2">
      <c r="AJ651" s="64"/>
      <c r="AK651" s="64"/>
      <c r="AL651" s="64"/>
    </row>
    <row r="652" spans="36:38" x14ac:dyDescent="0.2">
      <c r="AJ652" s="64"/>
      <c r="AK652" s="64"/>
      <c r="AL652" s="64"/>
    </row>
    <row r="653" spans="36:38" x14ac:dyDescent="0.2">
      <c r="AJ653" s="64"/>
      <c r="AK653" s="64"/>
      <c r="AL653" s="64"/>
    </row>
    <row r="654" spans="36:38" x14ac:dyDescent="0.2">
      <c r="AJ654" s="64"/>
      <c r="AK654" s="64"/>
      <c r="AL654" s="64"/>
    </row>
    <row r="655" spans="36:38" x14ac:dyDescent="0.2">
      <c r="AJ655" s="64"/>
      <c r="AK655" s="64"/>
      <c r="AL655" s="64"/>
    </row>
    <row r="656" spans="36:38" x14ac:dyDescent="0.2">
      <c r="AJ656" s="64"/>
      <c r="AK656" s="64"/>
      <c r="AL656" s="64"/>
    </row>
    <row r="657" spans="36:38" x14ac:dyDescent="0.2">
      <c r="AJ657" s="64"/>
      <c r="AK657" s="64"/>
      <c r="AL657" s="64"/>
    </row>
    <row r="658" spans="36:38" x14ac:dyDescent="0.2">
      <c r="AJ658" s="64"/>
      <c r="AK658" s="64"/>
      <c r="AL658" s="64"/>
    </row>
    <row r="659" spans="36:38" x14ac:dyDescent="0.2">
      <c r="AJ659" s="64"/>
      <c r="AK659" s="64"/>
      <c r="AL659" s="64"/>
    </row>
    <row r="660" spans="36:38" x14ac:dyDescent="0.2">
      <c r="AJ660" s="64"/>
      <c r="AK660" s="64"/>
      <c r="AL660" s="64"/>
    </row>
    <row r="661" spans="36:38" x14ac:dyDescent="0.2">
      <c r="AJ661" s="64"/>
      <c r="AK661" s="64"/>
      <c r="AL661" s="64"/>
    </row>
    <row r="662" spans="36:38" x14ac:dyDescent="0.2">
      <c r="AJ662" s="64"/>
      <c r="AK662" s="64"/>
      <c r="AL662" s="64"/>
    </row>
    <row r="663" spans="36:38" x14ac:dyDescent="0.2">
      <c r="AJ663" s="64"/>
      <c r="AK663" s="64"/>
      <c r="AL663" s="64"/>
    </row>
    <row r="664" spans="36:38" x14ac:dyDescent="0.2">
      <c r="AJ664" s="64"/>
      <c r="AK664" s="64"/>
      <c r="AL664" s="64"/>
    </row>
    <row r="665" spans="36:38" x14ac:dyDescent="0.2">
      <c r="AJ665" s="64"/>
      <c r="AK665" s="64"/>
      <c r="AL665" s="64"/>
    </row>
    <row r="666" spans="36:38" x14ac:dyDescent="0.2">
      <c r="AJ666" s="64"/>
      <c r="AK666" s="64"/>
      <c r="AL666" s="64"/>
    </row>
    <row r="667" spans="36:38" x14ac:dyDescent="0.2">
      <c r="AJ667" s="64"/>
      <c r="AK667" s="64"/>
      <c r="AL667" s="64"/>
    </row>
    <row r="668" spans="36:38" x14ac:dyDescent="0.2">
      <c r="AJ668" s="64"/>
      <c r="AK668" s="64"/>
      <c r="AL668" s="64"/>
    </row>
    <row r="669" spans="36:38" x14ac:dyDescent="0.2">
      <c r="AJ669" s="64"/>
      <c r="AK669" s="64"/>
      <c r="AL669" s="64"/>
    </row>
    <row r="670" spans="36:38" x14ac:dyDescent="0.2">
      <c r="AJ670" s="64"/>
      <c r="AK670" s="64"/>
      <c r="AL670" s="64"/>
    </row>
    <row r="671" spans="36:38" x14ac:dyDescent="0.2">
      <c r="AJ671" s="64"/>
      <c r="AK671" s="64"/>
      <c r="AL671" s="64"/>
    </row>
    <row r="672" spans="36:38" x14ac:dyDescent="0.2">
      <c r="AJ672" s="64"/>
      <c r="AK672" s="64"/>
      <c r="AL672" s="64"/>
    </row>
    <row r="673" spans="36:38" x14ac:dyDescent="0.2">
      <c r="AJ673" s="64"/>
      <c r="AK673" s="64"/>
      <c r="AL673" s="64"/>
    </row>
    <row r="674" spans="36:38" x14ac:dyDescent="0.2">
      <c r="AJ674" s="64"/>
      <c r="AK674" s="64"/>
      <c r="AL674" s="64"/>
    </row>
    <row r="675" spans="36:38" x14ac:dyDescent="0.2">
      <c r="AJ675" s="64"/>
      <c r="AK675" s="64"/>
      <c r="AL675" s="64"/>
    </row>
    <row r="676" spans="36:38" x14ac:dyDescent="0.2">
      <c r="AJ676" s="64"/>
      <c r="AK676" s="64"/>
      <c r="AL676" s="64"/>
    </row>
    <row r="677" spans="36:38" x14ac:dyDescent="0.2">
      <c r="AJ677" s="64"/>
      <c r="AK677" s="64"/>
      <c r="AL677" s="64"/>
    </row>
    <row r="678" spans="36:38" x14ac:dyDescent="0.2">
      <c r="AJ678" s="64"/>
      <c r="AK678" s="64"/>
      <c r="AL678" s="64"/>
    </row>
    <row r="679" spans="36:38" x14ac:dyDescent="0.2">
      <c r="AJ679" s="64"/>
      <c r="AK679" s="64"/>
      <c r="AL679" s="64"/>
    </row>
    <row r="680" spans="36:38" x14ac:dyDescent="0.2">
      <c r="AJ680" s="64"/>
      <c r="AK680" s="64"/>
      <c r="AL680" s="64"/>
    </row>
    <row r="681" spans="36:38" x14ac:dyDescent="0.2">
      <c r="AJ681" s="64"/>
      <c r="AK681" s="64"/>
      <c r="AL681" s="64"/>
    </row>
    <row r="682" spans="36:38" x14ac:dyDescent="0.2">
      <c r="AJ682" s="64"/>
      <c r="AK682" s="64"/>
      <c r="AL682" s="64"/>
    </row>
    <row r="683" spans="36:38" x14ac:dyDescent="0.2">
      <c r="AJ683" s="64"/>
      <c r="AK683" s="64"/>
      <c r="AL683" s="64"/>
    </row>
    <row r="684" spans="36:38" x14ac:dyDescent="0.2">
      <c r="AJ684" s="64"/>
      <c r="AK684" s="64"/>
      <c r="AL684" s="64"/>
    </row>
    <row r="685" spans="36:38" x14ac:dyDescent="0.2">
      <c r="AJ685" s="64"/>
      <c r="AK685" s="64"/>
      <c r="AL685" s="64"/>
    </row>
    <row r="686" spans="36:38" x14ac:dyDescent="0.2">
      <c r="AJ686" s="64"/>
      <c r="AK686" s="64"/>
      <c r="AL686" s="64"/>
    </row>
    <row r="687" spans="36:38" x14ac:dyDescent="0.2">
      <c r="AJ687" s="64"/>
      <c r="AK687" s="64"/>
      <c r="AL687" s="64"/>
    </row>
    <row r="688" spans="36:38" x14ac:dyDescent="0.2">
      <c r="AJ688" s="64"/>
      <c r="AK688" s="64"/>
      <c r="AL688" s="64"/>
    </row>
    <row r="689" spans="36:38" x14ac:dyDescent="0.2">
      <c r="AJ689" s="64"/>
      <c r="AK689" s="64"/>
      <c r="AL689" s="64"/>
    </row>
    <row r="690" spans="36:38" x14ac:dyDescent="0.2">
      <c r="AJ690" s="64"/>
      <c r="AK690" s="64"/>
      <c r="AL690" s="64"/>
    </row>
    <row r="691" spans="36:38" x14ac:dyDescent="0.2">
      <c r="AJ691" s="64"/>
      <c r="AK691" s="64"/>
      <c r="AL691" s="64"/>
    </row>
    <row r="692" spans="36:38" x14ac:dyDescent="0.2">
      <c r="AJ692" s="64"/>
      <c r="AK692" s="64"/>
      <c r="AL692" s="64"/>
    </row>
    <row r="693" spans="36:38" x14ac:dyDescent="0.2">
      <c r="AJ693" s="64"/>
      <c r="AK693" s="64"/>
      <c r="AL693" s="64"/>
    </row>
    <row r="694" spans="36:38" x14ac:dyDescent="0.2">
      <c r="AJ694" s="64"/>
      <c r="AK694" s="64"/>
      <c r="AL694" s="64"/>
    </row>
    <row r="695" spans="36:38" x14ac:dyDescent="0.2">
      <c r="AJ695" s="64"/>
      <c r="AK695" s="64"/>
      <c r="AL695" s="64"/>
    </row>
    <row r="696" spans="36:38" x14ac:dyDescent="0.2">
      <c r="AJ696" s="64"/>
      <c r="AK696" s="64"/>
      <c r="AL696" s="64"/>
    </row>
    <row r="697" spans="36:38" x14ac:dyDescent="0.2">
      <c r="AJ697" s="64"/>
      <c r="AK697" s="64"/>
      <c r="AL697" s="64"/>
    </row>
    <row r="698" spans="36:38" x14ac:dyDescent="0.2">
      <c r="AJ698" s="64"/>
      <c r="AK698" s="64"/>
      <c r="AL698" s="64"/>
    </row>
    <row r="699" spans="36:38" x14ac:dyDescent="0.2">
      <c r="AJ699" s="64"/>
      <c r="AK699" s="64"/>
      <c r="AL699" s="64"/>
    </row>
    <row r="700" spans="36:38" x14ac:dyDescent="0.2">
      <c r="AJ700" s="64"/>
      <c r="AK700" s="64"/>
      <c r="AL700" s="64"/>
    </row>
    <row r="701" spans="36:38" x14ac:dyDescent="0.2">
      <c r="AJ701" s="64"/>
      <c r="AK701" s="64"/>
      <c r="AL701" s="64"/>
    </row>
    <row r="702" spans="36:38" x14ac:dyDescent="0.2">
      <c r="AJ702" s="64"/>
      <c r="AK702" s="64"/>
      <c r="AL702" s="64"/>
    </row>
    <row r="703" spans="36:38" x14ac:dyDescent="0.2">
      <c r="AJ703" s="64"/>
      <c r="AK703" s="64"/>
      <c r="AL703" s="64"/>
    </row>
    <row r="704" spans="36:38" x14ac:dyDescent="0.2">
      <c r="AJ704" s="64"/>
      <c r="AK704" s="64"/>
      <c r="AL704" s="64"/>
    </row>
    <row r="705" spans="36:38" x14ac:dyDescent="0.2">
      <c r="AJ705" s="64"/>
      <c r="AK705" s="64"/>
      <c r="AL705" s="64"/>
    </row>
    <row r="706" spans="36:38" x14ac:dyDescent="0.2">
      <c r="AJ706" s="64"/>
      <c r="AK706" s="64"/>
      <c r="AL706" s="64"/>
    </row>
    <row r="707" spans="36:38" x14ac:dyDescent="0.2">
      <c r="AJ707" s="64"/>
      <c r="AK707" s="64"/>
      <c r="AL707" s="64"/>
    </row>
    <row r="708" spans="36:38" x14ac:dyDescent="0.2">
      <c r="AJ708" s="64"/>
      <c r="AK708" s="64"/>
      <c r="AL708" s="64"/>
    </row>
    <row r="709" spans="36:38" x14ac:dyDescent="0.2">
      <c r="AJ709" s="64"/>
      <c r="AK709" s="64"/>
      <c r="AL709" s="64"/>
    </row>
    <row r="710" spans="36:38" x14ac:dyDescent="0.2">
      <c r="AJ710" s="64"/>
      <c r="AK710" s="64"/>
      <c r="AL710" s="64"/>
    </row>
    <row r="711" spans="36:38" x14ac:dyDescent="0.2">
      <c r="AJ711" s="64"/>
      <c r="AK711" s="64"/>
      <c r="AL711" s="64"/>
    </row>
    <row r="712" spans="36:38" x14ac:dyDescent="0.2">
      <c r="AJ712" s="64"/>
      <c r="AK712" s="64"/>
      <c r="AL712" s="64"/>
    </row>
    <row r="713" spans="36:38" x14ac:dyDescent="0.2">
      <c r="AJ713" s="64"/>
      <c r="AK713" s="64"/>
      <c r="AL713" s="64"/>
    </row>
    <row r="714" spans="36:38" x14ac:dyDescent="0.2">
      <c r="AJ714" s="64"/>
      <c r="AK714" s="64"/>
      <c r="AL714" s="64"/>
    </row>
    <row r="715" spans="36:38" x14ac:dyDescent="0.2">
      <c r="AJ715" s="64"/>
      <c r="AK715" s="64"/>
      <c r="AL715" s="64"/>
    </row>
    <row r="716" spans="36:38" x14ac:dyDescent="0.2">
      <c r="AJ716" s="64"/>
      <c r="AK716" s="64"/>
      <c r="AL716" s="64"/>
    </row>
    <row r="717" spans="36:38" x14ac:dyDescent="0.2">
      <c r="AJ717" s="64"/>
      <c r="AK717" s="64"/>
      <c r="AL717" s="64"/>
    </row>
    <row r="718" spans="36:38" x14ac:dyDescent="0.2">
      <c r="AJ718" s="64"/>
      <c r="AK718" s="64"/>
      <c r="AL718" s="64"/>
    </row>
    <row r="719" spans="36:38" x14ac:dyDescent="0.2">
      <c r="AJ719" s="64"/>
      <c r="AK719" s="64"/>
      <c r="AL719" s="64"/>
    </row>
    <row r="720" spans="36:38" x14ac:dyDescent="0.2">
      <c r="AJ720" s="64"/>
      <c r="AK720" s="64"/>
      <c r="AL720" s="64"/>
    </row>
    <row r="721" spans="36:38" x14ac:dyDescent="0.2">
      <c r="AJ721" s="64"/>
      <c r="AK721" s="64"/>
      <c r="AL721" s="64"/>
    </row>
    <row r="722" spans="36:38" x14ac:dyDescent="0.2">
      <c r="AJ722" s="64"/>
      <c r="AK722" s="64"/>
      <c r="AL722" s="64"/>
    </row>
    <row r="723" spans="36:38" x14ac:dyDescent="0.2">
      <c r="AJ723" s="64"/>
      <c r="AK723" s="64"/>
      <c r="AL723" s="64"/>
    </row>
    <row r="724" spans="36:38" x14ac:dyDescent="0.2">
      <c r="AJ724" s="64"/>
      <c r="AK724" s="64"/>
      <c r="AL724" s="64"/>
    </row>
    <row r="725" spans="36:38" x14ac:dyDescent="0.2">
      <c r="AJ725" s="64"/>
      <c r="AK725" s="64"/>
      <c r="AL725" s="64"/>
    </row>
    <row r="726" spans="36:38" x14ac:dyDescent="0.2">
      <c r="AJ726" s="64"/>
      <c r="AK726" s="64"/>
      <c r="AL726" s="64"/>
    </row>
    <row r="727" spans="36:38" x14ac:dyDescent="0.2">
      <c r="AJ727" s="64"/>
      <c r="AK727" s="64"/>
      <c r="AL727" s="64"/>
    </row>
    <row r="728" spans="36:38" x14ac:dyDescent="0.2">
      <c r="AJ728" s="64"/>
      <c r="AK728" s="64"/>
      <c r="AL728" s="64"/>
    </row>
    <row r="729" spans="36:38" x14ac:dyDescent="0.2">
      <c r="AJ729" s="64"/>
      <c r="AK729" s="64"/>
      <c r="AL729" s="64"/>
    </row>
    <row r="730" spans="36:38" x14ac:dyDescent="0.2">
      <c r="AJ730" s="64"/>
      <c r="AK730" s="64"/>
      <c r="AL730" s="64"/>
    </row>
    <row r="731" spans="36:38" x14ac:dyDescent="0.2">
      <c r="AJ731" s="64"/>
      <c r="AK731" s="64"/>
      <c r="AL731" s="64"/>
    </row>
    <row r="732" spans="36:38" x14ac:dyDescent="0.2">
      <c r="AJ732" s="64"/>
      <c r="AK732" s="64"/>
      <c r="AL732" s="64"/>
    </row>
    <row r="733" spans="36:38" x14ac:dyDescent="0.2">
      <c r="AJ733" s="64"/>
      <c r="AK733" s="64"/>
      <c r="AL733" s="64"/>
    </row>
    <row r="734" spans="36:38" x14ac:dyDescent="0.2">
      <c r="AJ734" s="64"/>
      <c r="AK734" s="64"/>
      <c r="AL734" s="64"/>
    </row>
    <row r="735" spans="36:38" x14ac:dyDescent="0.2">
      <c r="AJ735" s="64"/>
      <c r="AK735" s="64"/>
      <c r="AL735" s="64"/>
    </row>
    <row r="736" spans="36:38" x14ac:dyDescent="0.2">
      <c r="AJ736" s="64"/>
      <c r="AK736" s="64"/>
      <c r="AL736" s="64"/>
    </row>
    <row r="737" spans="36:38" x14ac:dyDescent="0.2">
      <c r="AJ737" s="64"/>
      <c r="AK737" s="64"/>
      <c r="AL737" s="64"/>
    </row>
    <row r="738" spans="36:38" x14ac:dyDescent="0.2">
      <c r="AJ738" s="64"/>
      <c r="AK738" s="64"/>
      <c r="AL738" s="64"/>
    </row>
    <row r="739" spans="36:38" x14ac:dyDescent="0.2">
      <c r="AJ739" s="64"/>
      <c r="AK739" s="64"/>
      <c r="AL739" s="64"/>
    </row>
    <row r="740" spans="36:38" x14ac:dyDescent="0.2">
      <c r="AJ740" s="64"/>
      <c r="AK740" s="64"/>
      <c r="AL740" s="64"/>
    </row>
    <row r="741" spans="36:38" x14ac:dyDescent="0.2">
      <c r="AJ741" s="64"/>
      <c r="AK741" s="64"/>
      <c r="AL741" s="64"/>
    </row>
    <row r="742" spans="36:38" x14ac:dyDescent="0.2">
      <c r="AJ742" s="64"/>
      <c r="AK742" s="64"/>
      <c r="AL742" s="64"/>
    </row>
    <row r="743" spans="36:38" x14ac:dyDescent="0.2">
      <c r="AJ743" s="64"/>
      <c r="AK743" s="64"/>
      <c r="AL743" s="64"/>
    </row>
    <row r="744" spans="36:38" x14ac:dyDescent="0.2">
      <c r="AJ744" s="64"/>
      <c r="AK744" s="64"/>
      <c r="AL744" s="64"/>
    </row>
    <row r="745" spans="36:38" x14ac:dyDescent="0.2">
      <c r="AJ745" s="64"/>
      <c r="AK745" s="64"/>
      <c r="AL745" s="64"/>
    </row>
    <row r="746" spans="36:38" x14ac:dyDescent="0.2">
      <c r="AJ746" s="64"/>
      <c r="AK746" s="64"/>
      <c r="AL746" s="64"/>
    </row>
    <row r="747" spans="36:38" x14ac:dyDescent="0.2">
      <c r="AJ747" s="64"/>
      <c r="AK747" s="64"/>
      <c r="AL747" s="64"/>
    </row>
    <row r="748" spans="36:38" x14ac:dyDescent="0.2">
      <c r="AJ748" s="64"/>
      <c r="AK748" s="64"/>
      <c r="AL748" s="64"/>
    </row>
    <row r="749" spans="36:38" x14ac:dyDescent="0.2">
      <c r="AJ749" s="64"/>
      <c r="AK749" s="64"/>
      <c r="AL749" s="64"/>
    </row>
    <row r="750" spans="36:38" x14ac:dyDescent="0.2">
      <c r="AJ750" s="64"/>
      <c r="AK750" s="64"/>
      <c r="AL750" s="64"/>
    </row>
    <row r="751" spans="36:38" x14ac:dyDescent="0.2">
      <c r="AJ751" s="64"/>
      <c r="AK751" s="64"/>
      <c r="AL751" s="64"/>
    </row>
    <row r="752" spans="36:38" x14ac:dyDescent="0.2">
      <c r="AJ752" s="64"/>
      <c r="AK752" s="64"/>
      <c r="AL752" s="64"/>
    </row>
    <row r="753" spans="36:38" x14ac:dyDescent="0.2">
      <c r="AJ753" s="64"/>
      <c r="AK753" s="64"/>
      <c r="AL753" s="64"/>
    </row>
    <row r="754" spans="36:38" x14ac:dyDescent="0.2">
      <c r="AJ754" s="64"/>
      <c r="AK754" s="64"/>
      <c r="AL754" s="64"/>
    </row>
    <row r="755" spans="36:38" x14ac:dyDescent="0.2">
      <c r="AJ755" s="64"/>
      <c r="AK755" s="64"/>
      <c r="AL755" s="64"/>
    </row>
    <row r="756" spans="36:38" x14ac:dyDescent="0.2">
      <c r="AJ756" s="64"/>
      <c r="AK756" s="64"/>
      <c r="AL756" s="64"/>
    </row>
    <row r="757" spans="36:38" x14ac:dyDescent="0.2">
      <c r="AJ757" s="64"/>
      <c r="AK757" s="64"/>
      <c r="AL757" s="64"/>
    </row>
    <row r="758" spans="36:38" x14ac:dyDescent="0.2">
      <c r="AJ758" s="64"/>
      <c r="AK758" s="64"/>
      <c r="AL758" s="64"/>
    </row>
    <row r="759" spans="36:38" x14ac:dyDescent="0.2">
      <c r="AJ759" s="64"/>
      <c r="AK759" s="64"/>
      <c r="AL759" s="64"/>
    </row>
    <row r="760" spans="36:38" x14ac:dyDescent="0.2">
      <c r="AJ760" s="64"/>
      <c r="AK760" s="64"/>
      <c r="AL760" s="64"/>
    </row>
    <row r="761" spans="36:38" x14ac:dyDescent="0.2">
      <c r="AJ761" s="64"/>
      <c r="AK761" s="64"/>
      <c r="AL761" s="64"/>
    </row>
    <row r="762" spans="36:38" x14ac:dyDescent="0.2">
      <c r="AJ762" s="64"/>
      <c r="AK762" s="64"/>
      <c r="AL762" s="64"/>
    </row>
    <row r="763" spans="36:38" x14ac:dyDescent="0.2">
      <c r="AJ763" s="64"/>
      <c r="AK763" s="64"/>
      <c r="AL763" s="64"/>
    </row>
    <row r="764" spans="36:38" x14ac:dyDescent="0.2">
      <c r="AJ764" s="64"/>
      <c r="AK764" s="64"/>
      <c r="AL764" s="64"/>
    </row>
    <row r="765" spans="36:38" x14ac:dyDescent="0.2">
      <c r="AJ765" s="64"/>
      <c r="AK765" s="64"/>
      <c r="AL765" s="64"/>
    </row>
    <row r="766" spans="36:38" x14ac:dyDescent="0.2">
      <c r="AJ766" s="64"/>
      <c r="AK766" s="64"/>
      <c r="AL766" s="64"/>
    </row>
    <row r="767" spans="36:38" x14ac:dyDescent="0.2">
      <c r="AJ767" s="64"/>
      <c r="AK767" s="64"/>
      <c r="AL767" s="64"/>
    </row>
    <row r="768" spans="36:38" x14ac:dyDescent="0.2">
      <c r="AJ768" s="64"/>
      <c r="AK768" s="64"/>
      <c r="AL768" s="64"/>
    </row>
    <row r="769" spans="36:38" x14ac:dyDescent="0.2">
      <c r="AJ769" s="64"/>
      <c r="AK769" s="64"/>
      <c r="AL769" s="64"/>
    </row>
    <row r="770" spans="36:38" x14ac:dyDescent="0.2">
      <c r="AJ770" s="64"/>
      <c r="AK770" s="64"/>
      <c r="AL770" s="64"/>
    </row>
    <row r="771" spans="36:38" x14ac:dyDescent="0.2">
      <c r="AJ771" s="64"/>
      <c r="AK771" s="64"/>
      <c r="AL771" s="64"/>
    </row>
    <row r="772" spans="36:38" x14ac:dyDescent="0.2">
      <c r="AJ772" s="64"/>
      <c r="AK772" s="64"/>
      <c r="AL772" s="64"/>
    </row>
    <row r="773" spans="36:38" x14ac:dyDescent="0.2">
      <c r="AJ773" s="64"/>
      <c r="AK773" s="64"/>
      <c r="AL773" s="64"/>
    </row>
    <row r="774" spans="36:38" x14ac:dyDescent="0.2">
      <c r="AJ774" s="64"/>
      <c r="AK774" s="64"/>
      <c r="AL774" s="64"/>
    </row>
    <row r="775" spans="36:38" x14ac:dyDescent="0.2">
      <c r="AJ775" s="64"/>
      <c r="AK775" s="64"/>
      <c r="AL775" s="64"/>
    </row>
    <row r="776" spans="36:38" x14ac:dyDescent="0.2">
      <c r="AJ776" s="64"/>
      <c r="AK776" s="64"/>
      <c r="AL776" s="64"/>
    </row>
    <row r="777" spans="36:38" x14ac:dyDescent="0.2">
      <c r="AJ777" s="64"/>
      <c r="AK777" s="64"/>
      <c r="AL777" s="64"/>
    </row>
    <row r="778" spans="36:38" x14ac:dyDescent="0.2">
      <c r="AJ778" s="64"/>
      <c r="AK778" s="64"/>
      <c r="AL778" s="64"/>
    </row>
    <row r="779" spans="36:38" x14ac:dyDescent="0.2">
      <c r="AJ779" s="64"/>
      <c r="AK779" s="64"/>
      <c r="AL779" s="64"/>
    </row>
    <row r="780" spans="36:38" x14ac:dyDescent="0.2">
      <c r="AJ780" s="64"/>
      <c r="AK780" s="64"/>
      <c r="AL780" s="64"/>
    </row>
    <row r="781" spans="36:38" x14ac:dyDescent="0.2">
      <c r="AJ781" s="64"/>
      <c r="AK781" s="64"/>
      <c r="AL781" s="64"/>
    </row>
    <row r="782" spans="36:38" x14ac:dyDescent="0.2">
      <c r="AJ782" s="64"/>
      <c r="AK782" s="64"/>
      <c r="AL782" s="64"/>
    </row>
    <row r="783" spans="36:38" x14ac:dyDescent="0.2">
      <c r="AJ783" s="64"/>
      <c r="AK783" s="64"/>
      <c r="AL783" s="64"/>
    </row>
    <row r="784" spans="36:38" x14ac:dyDescent="0.2">
      <c r="AJ784" s="64"/>
      <c r="AK784" s="64"/>
      <c r="AL784" s="64"/>
    </row>
    <row r="785" spans="36:38" x14ac:dyDescent="0.2">
      <c r="AJ785" s="64"/>
      <c r="AK785" s="64"/>
      <c r="AL785" s="64"/>
    </row>
    <row r="786" spans="36:38" x14ac:dyDescent="0.2">
      <c r="AJ786" s="64"/>
      <c r="AK786" s="64"/>
      <c r="AL786" s="64"/>
    </row>
    <row r="787" spans="36:38" x14ac:dyDescent="0.2">
      <c r="AJ787" s="64"/>
      <c r="AK787" s="64"/>
      <c r="AL787" s="64"/>
    </row>
    <row r="788" spans="36:38" x14ac:dyDescent="0.2">
      <c r="AJ788" s="64"/>
      <c r="AK788" s="64"/>
      <c r="AL788" s="64"/>
    </row>
    <row r="789" spans="36:38" x14ac:dyDescent="0.2">
      <c r="AJ789" s="64"/>
      <c r="AK789" s="64"/>
      <c r="AL789" s="64"/>
    </row>
    <row r="790" spans="36:38" x14ac:dyDescent="0.2">
      <c r="AJ790" s="64"/>
      <c r="AK790" s="64"/>
      <c r="AL790" s="64"/>
    </row>
    <row r="791" spans="36:38" x14ac:dyDescent="0.2">
      <c r="AJ791" s="64"/>
      <c r="AK791" s="64"/>
      <c r="AL791" s="64"/>
    </row>
    <row r="792" spans="36:38" x14ac:dyDescent="0.2">
      <c r="AJ792" s="64"/>
      <c r="AK792" s="64"/>
      <c r="AL792" s="64"/>
    </row>
    <row r="793" spans="36:38" x14ac:dyDescent="0.2">
      <c r="AJ793" s="64"/>
      <c r="AK793" s="64"/>
      <c r="AL793" s="64"/>
    </row>
    <row r="794" spans="36:38" x14ac:dyDescent="0.2">
      <c r="AJ794" s="64"/>
      <c r="AK794" s="64"/>
      <c r="AL794" s="64"/>
    </row>
    <row r="795" spans="36:38" x14ac:dyDescent="0.2">
      <c r="AJ795" s="64"/>
      <c r="AK795" s="64"/>
      <c r="AL795" s="64"/>
    </row>
    <row r="796" spans="36:38" x14ac:dyDescent="0.2">
      <c r="AJ796" s="64"/>
      <c r="AK796" s="64"/>
      <c r="AL796" s="64"/>
    </row>
    <row r="797" spans="36:38" x14ac:dyDescent="0.2">
      <c r="AJ797" s="64"/>
      <c r="AK797" s="64"/>
      <c r="AL797" s="64"/>
    </row>
    <row r="798" spans="36:38" x14ac:dyDescent="0.2">
      <c r="AJ798" s="64"/>
      <c r="AK798" s="64"/>
      <c r="AL798" s="64"/>
    </row>
    <row r="799" spans="36:38" x14ac:dyDescent="0.2">
      <c r="AJ799" s="64"/>
      <c r="AK799" s="64"/>
      <c r="AL799" s="64"/>
    </row>
    <row r="800" spans="36:38" x14ac:dyDescent="0.2">
      <c r="AJ800" s="64"/>
      <c r="AK800" s="64"/>
      <c r="AL800" s="64"/>
    </row>
    <row r="801" spans="36:38" x14ac:dyDescent="0.2">
      <c r="AJ801" s="64"/>
      <c r="AK801" s="64"/>
      <c r="AL801" s="64"/>
    </row>
    <row r="802" spans="36:38" x14ac:dyDescent="0.2">
      <c r="AJ802" s="64"/>
      <c r="AK802" s="64"/>
      <c r="AL802" s="64"/>
    </row>
    <row r="803" spans="36:38" x14ac:dyDescent="0.2">
      <c r="AJ803" s="64"/>
      <c r="AK803" s="64"/>
      <c r="AL803" s="64"/>
    </row>
    <row r="804" spans="36:38" x14ac:dyDescent="0.2">
      <c r="AJ804" s="64"/>
      <c r="AK804" s="64"/>
      <c r="AL804" s="64"/>
    </row>
    <row r="805" spans="36:38" x14ac:dyDescent="0.2">
      <c r="AJ805" s="64"/>
      <c r="AK805" s="64"/>
      <c r="AL805" s="64"/>
    </row>
    <row r="806" spans="36:38" x14ac:dyDescent="0.2">
      <c r="AJ806" s="64"/>
      <c r="AK806" s="64"/>
      <c r="AL806" s="64"/>
    </row>
    <row r="807" spans="36:38" x14ac:dyDescent="0.2">
      <c r="AJ807" s="64"/>
      <c r="AK807" s="64"/>
      <c r="AL807" s="64"/>
    </row>
    <row r="808" spans="36:38" x14ac:dyDescent="0.2">
      <c r="AJ808" s="64"/>
      <c r="AK808" s="64"/>
      <c r="AL808" s="64"/>
    </row>
    <row r="809" spans="36:38" x14ac:dyDescent="0.2">
      <c r="AJ809" s="64"/>
      <c r="AK809" s="64"/>
      <c r="AL809" s="64"/>
    </row>
    <row r="810" spans="36:38" x14ac:dyDescent="0.2">
      <c r="AJ810" s="64"/>
      <c r="AK810" s="64"/>
      <c r="AL810" s="64"/>
    </row>
    <row r="811" spans="36:38" x14ac:dyDescent="0.2">
      <c r="AJ811" s="64"/>
      <c r="AK811" s="64"/>
      <c r="AL811" s="64"/>
    </row>
    <row r="812" spans="36:38" x14ac:dyDescent="0.2">
      <c r="AJ812" s="64"/>
      <c r="AK812" s="64"/>
      <c r="AL812" s="64"/>
    </row>
    <row r="813" spans="36:38" x14ac:dyDescent="0.2">
      <c r="AJ813" s="64"/>
      <c r="AK813" s="64"/>
      <c r="AL813" s="64"/>
    </row>
    <row r="814" spans="36:38" x14ac:dyDescent="0.2">
      <c r="AJ814" s="64"/>
      <c r="AK814" s="64"/>
      <c r="AL814" s="64"/>
    </row>
    <row r="815" spans="36:38" x14ac:dyDescent="0.2">
      <c r="AJ815" s="64"/>
      <c r="AK815" s="64"/>
      <c r="AL815" s="64"/>
    </row>
    <row r="816" spans="36:38" x14ac:dyDescent="0.2">
      <c r="AJ816" s="64"/>
      <c r="AK816" s="64"/>
      <c r="AL816" s="64"/>
    </row>
    <row r="817" spans="36:38" x14ac:dyDescent="0.2">
      <c r="AJ817" s="64"/>
      <c r="AK817" s="64"/>
      <c r="AL817" s="64"/>
    </row>
    <row r="818" spans="36:38" x14ac:dyDescent="0.2">
      <c r="AJ818" s="64"/>
      <c r="AK818" s="64"/>
      <c r="AL818" s="64"/>
    </row>
    <row r="819" spans="36:38" x14ac:dyDescent="0.2">
      <c r="AJ819" s="64"/>
      <c r="AK819" s="64"/>
      <c r="AL819" s="64"/>
    </row>
    <row r="820" spans="36:38" x14ac:dyDescent="0.2">
      <c r="AJ820" s="64"/>
      <c r="AK820" s="64"/>
      <c r="AL820" s="64"/>
    </row>
    <row r="821" spans="36:38" x14ac:dyDescent="0.2">
      <c r="AJ821" s="64"/>
      <c r="AK821" s="64"/>
      <c r="AL821" s="64"/>
    </row>
    <row r="822" spans="36:38" x14ac:dyDescent="0.2">
      <c r="AJ822" s="64"/>
      <c r="AK822" s="64"/>
      <c r="AL822" s="64"/>
    </row>
    <row r="823" spans="36:38" x14ac:dyDescent="0.2">
      <c r="AJ823" s="64"/>
      <c r="AK823" s="64"/>
      <c r="AL823" s="64"/>
    </row>
    <row r="824" spans="36:38" x14ac:dyDescent="0.2">
      <c r="AJ824" s="64"/>
      <c r="AK824" s="64"/>
      <c r="AL824" s="64"/>
    </row>
    <row r="825" spans="36:38" x14ac:dyDescent="0.2">
      <c r="AJ825" s="64"/>
      <c r="AK825" s="64"/>
      <c r="AL825" s="64"/>
    </row>
    <row r="826" spans="36:38" x14ac:dyDescent="0.2">
      <c r="AJ826" s="64"/>
      <c r="AK826" s="64"/>
      <c r="AL826" s="64"/>
    </row>
    <row r="827" spans="36:38" x14ac:dyDescent="0.2">
      <c r="AJ827" s="64"/>
      <c r="AK827" s="64"/>
      <c r="AL827" s="64"/>
    </row>
    <row r="828" spans="36:38" x14ac:dyDescent="0.2">
      <c r="AJ828" s="64"/>
      <c r="AK828" s="64"/>
      <c r="AL828" s="64"/>
    </row>
    <row r="829" spans="36:38" x14ac:dyDescent="0.2">
      <c r="AJ829" s="64"/>
      <c r="AK829" s="64"/>
      <c r="AL829" s="64"/>
    </row>
    <row r="830" spans="36:38" x14ac:dyDescent="0.2">
      <c r="AJ830" s="64"/>
      <c r="AK830" s="64"/>
      <c r="AL830" s="64"/>
    </row>
    <row r="831" spans="36:38" x14ac:dyDescent="0.2">
      <c r="AJ831" s="64"/>
      <c r="AK831" s="64"/>
      <c r="AL831" s="64"/>
    </row>
    <row r="832" spans="36:38" x14ac:dyDescent="0.2">
      <c r="AJ832" s="64"/>
      <c r="AK832" s="64"/>
      <c r="AL832" s="64"/>
    </row>
    <row r="833" spans="36:38" x14ac:dyDescent="0.2">
      <c r="AJ833" s="64"/>
      <c r="AK833" s="64"/>
      <c r="AL833" s="64"/>
    </row>
    <row r="834" spans="36:38" x14ac:dyDescent="0.2">
      <c r="AJ834" s="64"/>
      <c r="AK834" s="64"/>
      <c r="AL834" s="64"/>
    </row>
    <row r="835" spans="36:38" x14ac:dyDescent="0.2">
      <c r="AJ835" s="64"/>
      <c r="AK835" s="64"/>
      <c r="AL835" s="64"/>
    </row>
    <row r="836" spans="36:38" x14ac:dyDescent="0.2">
      <c r="AJ836" s="64"/>
      <c r="AK836" s="64"/>
      <c r="AL836" s="64"/>
    </row>
    <row r="837" spans="36:38" x14ac:dyDescent="0.2">
      <c r="AJ837" s="64"/>
      <c r="AK837" s="64"/>
      <c r="AL837" s="64"/>
    </row>
    <row r="838" spans="36:38" x14ac:dyDescent="0.2">
      <c r="AJ838" s="64"/>
      <c r="AK838" s="64"/>
      <c r="AL838" s="64"/>
    </row>
    <row r="839" spans="36:38" x14ac:dyDescent="0.2">
      <c r="AJ839" s="64"/>
      <c r="AK839" s="64"/>
      <c r="AL839" s="64"/>
    </row>
    <row r="840" spans="36:38" x14ac:dyDescent="0.2">
      <c r="AJ840" s="64"/>
      <c r="AK840" s="64"/>
      <c r="AL840" s="64"/>
    </row>
    <row r="841" spans="36:38" x14ac:dyDescent="0.2">
      <c r="AJ841" s="64"/>
      <c r="AK841" s="64"/>
      <c r="AL841" s="64"/>
    </row>
    <row r="842" spans="36:38" x14ac:dyDescent="0.2">
      <c r="AJ842" s="64"/>
      <c r="AK842" s="64"/>
      <c r="AL842" s="64"/>
    </row>
    <row r="843" spans="36:38" x14ac:dyDescent="0.2">
      <c r="AJ843" s="64"/>
      <c r="AK843" s="64"/>
      <c r="AL843" s="64"/>
    </row>
    <row r="844" spans="36:38" x14ac:dyDescent="0.2">
      <c r="AJ844" s="64"/>
      <c r="AK844" s="64"/>
      <c r="AL844" s="64"/>
    </row>
    <row r="845" spans="36:38" x14ac:dyDescent="0.2">
      <c r="AJ845" s="64"/>
      <c r="AK845" s="64"/>
      <c r="AL845" s="64"/>
    </row>
    <row r="846" spans="36:38" x14ac:dyDescent="0.2">
      <c r="AJ846" s="64"/>
      <c r="AK846" s="64"/>
      <c r="AL846" s="64"/>
    </row>
    <row r="847" spans="36:38" x14ac:dyDescent="0.2">
      <c r="AJ847" s="64"/>
      <c r="AK847" s="64"/>
      <c r="AL847" s="64"/>
    </row>
    <row r="848" spans="36:38" x14ac:dyDescent="0.2">
      <c r="AJ848" s="64"/>
      <c r="AK848" s="64"/>
      <c r="AL848" s="64"/>
    </row>
    <row r="849" spans="36:38" x14ac:dyDescent="0.2">
      <c r="AJ849" s="64"/>
      <c r="AK849" s="64"/>
      <c r="AL849" s="64"/>
    </row>
    <row r="850" spans="36:38" x14ac:dyDescent="0.2">
      <c r="AJ850" s="64"/>
      <c r="AK850" s="64"/>
      <c r="AL850" s="64"/>
    </row>
    <row r="851" spans="36:38" x14ac:dyDescent="0.2">
      <c r="AJ851" s="64"/>
      <c r="AK851" s="64"/>
      <c r="AL851" s="64"/>
    </row>
    <row r="852" spans="36:38" x14ac:dyDescent="0.2">
      <c r="AJ852" s="64"/>
      <c r="AK852" s="64"/>
      <c r="AL852" s="64"/>
    </row>
    <row r="853" spans="36:38" x14ac:dyDescent="0.2">
      <c r="AJ853" s="64"/>
      <c r="AK853" s="64"/>
      <c r="AL853" s="64"/>
    </row>
    <row r="854" spans="36:38" x14ac:dyDescent="0.2">
      <c r="AJ854" s="64"/>
      <c r="AK854" s="64"/>
      <c r="AL854" s="64"/>
    </row>
    <row r="855" spans="36:38" x14ac:dyDescent="0.2">
      <c r="AJ855" s="64"/>
      <c r="AK855" s="64"/>
      <c r="AL855" s="64"/>
    </row>
    <row r="856" spans="36:38" x14ac:dyDescent="0.2">
      <c r="AJ856" s="64"/>
      <c r="AK856" s="64"/>
      <c r="AL856" s="64"/>
    </row>
    <row r="857" spans="36:38" x14ac:dyDescent="0.2">
      <c r="AJ857" s="64"/>
      <c r="AK857" s="64"/>
      <c r="AL857" s="64"/>
    </row>
    <row r="858" spans="36:38" x14ac:dyDescent="0.2">
      <c r="AJ858" s="64"/>
      <c r="AK858" s="64"/>
      <c r="AL858" s="64"/>
    </row>
    <row r="859" spans="36:38" x14ac:dyDescent="0.2">
      <c r="AJ859" s="64"/>
      <c r="AK859" s="64"/>
      <c r="AL859" s="64"/>
    </row>
    <row r="860" spans="36:38" x14ac:dyDescent="0.2">
      <c r="AJ860" s="64"/>
      <c r="AK860" s="64"/>
      <c r="AL860" s="64"/>
    </row>
    <row r="861" spans="36:38" x14ac:dyDescent="0.2">
      <c r="AJ861" s="64"/>
      <c r="AK861" s="64"/>
      <c r="AL861" s="64"/>
    </row>
    <row r="862" spans="36:38" x14ac:dyDescent="0.2">
      <c r="AJ862" s="64"/>
      <c r="AK862" s="64"/>
      <c r="AL862" s="64"/>
    </row>
    <row r="863" spans="36:38" x14ac:dyDescent="0.2">
      <c r="AJ863" s="64"/>
      <c r="AK863" s="64"/>
      <c r="AL863" s="64"/>
    </row>
    <row r="864" spans="36:38" x14ac:dyDescent="0.2">
      <c r="AJ864" s="64"/>
      <c r="AK864" s="64"/>
      <c r="AL864" s="64"/>
    </row>
    <row r="865" spans="36:38" x14ac:dyDescent="0.2">
      <c r="AJ865" s="64"/>
      <c r="AK865" s="64"/>
      <c r="AL865" s="64"/>
    </row>
    <row r="866" spans="36:38" x14ac:dyDescent="0.2">
      <c r="AJ866" s="64"/>
      <c r="AK866" s="64"/>
      <c r="AL866" s="64"/>
    </row>
    <row r="867" spans="36:38" x14ac:dyDescent="0.2">
      <c r="AJ867" s="64"/>
      <c r="AK867" s="64"/>
      <c r="AL867" s="64"/>
    </row>
    <row r="868" spans="36:38" x14ac:dyDescent="0.2">
      <c r="AJ868" s="64"/>
      <c r="AK868" s="64"/>
      <c r="AL868" s="64"/>
    </row>
    <row r="869" spans="36:38" x14ac:dyDescent="0.2">
      <c r="AJ869" s="64"/>
      <c r="AK869" s="64"/>
      <c r="AL869" s="64"/>
    </row>
    <row r="870" spans="36:38" x14ac:dyDescent="0.2">
      <c r="AJ870" s="64"/>
      <c r="AK870" s="64"/>
      <c r="AL870" s="64"/>
    </row>
    <row r="871" spans="36:38" x14ac:dyDescent="0.2">
      <c r="AJ871" s="64"/>
      <c r="AK871" s="64"/>
      <c r="AL871" s="64"/>
    </row>
    <row r="872" spans="36:38" x14ac:dyDescent="0.2">
      <c r="AJ872" s="64"/>
      <c r="AK872" s="64"/>
      <c r="AL872" s="64"/>
    </row>
    <row r="873" spans="36:38" x14ac:dyDescent="0.2">
      <c r="AJ873" s="64"/>
      <c r="AK873" s="64"/>
      <c r="AL873" s="64"/>
    </row>
    <row r="874" spans="36:38" x14ac:dyDescent="0.2">
      <c r="AJ874" s="64"/>
      <c r="AK874" s="64"/>
      <c r="AL874" s="64"/>
    </row>
    <row r="875" spans="36:38" x14ac:dyDescent="0.2">
      <c r="AJ875" s="64"/>
      <c r="AK875" s="64"/>
      <c r="AL875" s="64"/>
    </row>
    <row r="876" spans="36:38" x14ac:dyDescent="0.2">
      <c r="AJ876" s="64"/>
      <c r="AK876" s="64"/>
      <c r="AL876" s="64"/>
    </row>
    <row r="877" spans="36:38" x14ac:dyDescent="0.2">
      <c r="AJ877" s="64"/>
      <c r="AK877" s="64"/>
      <c r="AL877" s="64"/>
    </row>
    <row r="878" spans="36:38" x14ac:dyDescent="0.2">
      <c r="AJ878" s="64"/>
      <c r="AK878" s="64"/>
      <c r="AL878" s="64"/>
    </row>
    <row r="879" spans="36:38" x14ac:dyDescent="0.2">
      <c r="AJ879" s="64"/>
      <c r="AK879" s="64"/>
      <c r="AL879" s="64"/>
    </row>
    <row r="880" spans="36:38" x14ac:dyDescent="0.2">
      <c r="AJ880" s="64"/>
      <c r="AK880" s="64"/>
      <c r="AL880" s="64"/>
    </row>
    <row r="881" spans="36:38" x14ac:dyDescent="0.2">
      <c r="AJ881" s="64"/>
      <c r="AK881" s="64"/>
      <c r="AL881" s="64"/>
    </row>
    <row r="882" spans="36:38" x14ac:dyDescent="0.2">
      <c r="AJ882" s="64"/>
      <c r="AK882" s="64"/>
      <c r="AL882" s="64"/>
    </row>
    <row r="883" spans="36:38" x14ac:dyDescent="0.2">
      <c r="AJ883" s="64"/>
      <c r="AK883" s="64"/>
      <c r="AL883" s="64"/>
    </row>
    <row r="884" spans="36:38" x14ac:dyDescent="0.2">
      <c r="AJ884" s="64"/>
      <c r="AK884" s="64"/>
      <c r="AL884" s="64"/>
    </row>
    <row r="885" spans="36:38" x14ac:dyDescent="0.2">
      <c r="AJ885" s="64"/>
      <c r="AK885" s="64"/>
      <c r="AL885" s="64"/>
    </row>
    <row r="886" spans="36:38" x14ac:dyDescent="0.2">
      <c r="AJ886" s="64"/>
      <c r="AK886" s="64"/>
      <c r="AL886" s="64"/>
    </row>
    <row r="887" spans="36:38" x14ac:dyDescent="0.2">
      <c r="AJ887" s="64"/>
      <c r="AK887" s="64"/>
      <c r="AL887" s="64"/>
    </row>
    <row r="888" spans="36:38" x14ac:dyDescent="0.2">
      <c r="AJ888" s="64"/>
      <c r="AK888" s="64"/>
      <c r="AL888" s="64"/>
    </row>
    <row r="889" spans="36:38" x14ac:dyDescent="0.2">
      <c r="AJ889" s="64"/>
      <c r="AK889" s="64"/>
      <c r="AL889" s="64"/>
    </row>
    <row r="890" spans="36:38" x14ac:dyDescent="0.2">
      <c r="AJ890" s="64"/>
      <c r="AK890" s="64"/>
      <c r="AL890" s="64"/>
    </row>
    <row r="891" spans="36:38" x14ac:dyDescent="0.2">
      <c r="AJ891" s="64"/>
      <c r="AK891" s="64"/>
      <c r="AL891" s="64"/>
    </row>
    <row r="892" spans="36:38" x14ac:dyDescent="0.2">
      <c r="AJ892" s="64"/>
      <c r="AK892" s="64"/>
      <c r="AL892" s="64"/>
    </row>
    <row r="893" spans="36:38" x14ac:dyDescent="0.2">
      <c r="AJ893" s="64"/>
      <c r="AK893" s="64"/>
      <c r="AL893" s="64"/>
    </row>
    <row r="894" spans="36:38" x14ac:dyDescent="0.2">
      <c r="AJ894" s="64"/>
      <c r="AK894" s="64"/>
      <c r="AL894" s="64"/>
    </row>
    <row r="895" spans="36:38" x14ac:dyDescent="0.2">
      <c r="AJ895" s="64"/>
      <c r="AK895" s="64"/>
      <c r="AL895" s="64"/>
    </row>
    <row r="896" spans="36:38" x14ac:dyDescent="0.2">
      <c r="AJ896" s="64"/>
      <c r="AK896" s="64"/>
      <c r="AL896" s="64"/>
    </row>
    <row r="897" spans="36:38" x14ac:dyDescent="0.2">
      <c r="AJ897" s="64"/>
      <c r="AK897" s="64"/>
      <c r="AL897" s="64"/>
    </row>
    <row r="898" spans="36:38" x14ac:dyDescent="0.2">
      <c r="AJ898" s="64"/>
      <c r="AK898" s="64"/>
      <c r="AL898" s="64"/>
    </row>
    <row r="899" spans="36:38" x14ac:dyDescent="0.2">
      <c r="AJ899" s="64"/>
      <c r="AK899" s="64"/>
      <c r="AL899" s="64"/>
    </row>
    <row r="900" spans="36:38" x14ac:dyDescent="0.2">
      <c r="AJ900" s="64"/>
      <c r="AK900" s="64"/>
      <c r="AL900" s="64"/>
    </row>
    <row r="901" spans="36:38" x14ac:dyDescent="0.2">
      <c r="AJ901" s="64"/>
      <c r="AK901" s="64"/>
      <c r="AL901" s="64"/>
    </row>
    <row r="902" spans="36:38" x14ac:dyDescent="0.2">
      <c r="AJ902" s="64"/>
      <c r="AK902" s="64"/>
      <c r="AL902" s="64"/>
    </row>
    <row r="903" spans="36:38" x14ac:dyDescent="0.2">
      <c r="AJ903" s="64"/>
      <c r="AK903" s="64"/>
      <c r="AL903" s="64"/>
    </row>
    <row r="904" spans="36:38" x14ac:dyDescent="0.2">
      <c r="AJ904" s="64"/>
      <c r="AK904" s="64"/>
      <c r="AL904" s="64"/>
    </row>
    <row r="905" spans="36:38" x14ac:dyDescent="0.2">
      <c r="AJ905" s="64"/>
      <c r="AK905" s="64"/>
      <c r="AL905" s="64"/>
    </row>
    <row r="906" spans="36:38" x14ac:dyDescent="0.2">
      <c r="AJ906" s="64"/>
      <c r="AK906" s="64"/>
      <c r="AL906" s="64"/>
    </row>
    <row r="907" spans="36:38" x14ac:dyDescent="0.2">
      <c r="AJ907" s="64"/>
      <c r="AK907" s="64"/>
      <c r="AL907" s="64"/>
    </row>
    <row r="908" spans="36:38" x14ac:dyDescent="0.2">
      <c r="AJ908" s="64"/>
      <c r="AK908" s="64"/>
      <c r="AL908" s="64"/>
    </row>
    <row r="909" spans="36:38" x14ac:dyDescent="0.2">
      <c r="AJ909" s="64"/>
      <c r="AK909" s="64"/>
      <c r="AL909" s="64"/>
    </row>
    <row r="910" spans="36:38" x14ac:dyDescent="0.2">
      <c r="AJ910" s="64"/>
      <c r="AK910" s="64"/>
      <c r="AL910" s="64"/>
    </row>
    <row r="911" spans="36:38" x14ac:dyDescent="0.2">
      <c r="AJ911" s="64"/>
      <c r="AK911" s="64"/>
      <c r="AL911" s="64"/>
    </row>
    <row r="912" spans="36:38" x14ac:dyDescent="0.2">
      <c r="AJ912" s="64"/>
      <c r="AK912" s="64"/>
      <c r="AL912" s="64"/>
    </row>
    <row r="913" spans="36:38" x14ac:dyDescent="0.2">
      <c r="AJ913" s="64"/>
      <c r="AK913" s="64"/>
      <c r="AL913" s="64"/>
    </row>
    <row r="914" spans="36:38" x14ac:dyDescent="0.2">
      <c r="AJ914" s="64"/>
      <c r="AK914" s="64"/>
      <c r="AL914" s="64"/>
    </row>
    <row r="915" spans="36:38" x14ac:dyDescent="0.2">
      <c r="AJ915" s="64"/>
      <c r="AK915" s="64"/>
      <c r="AL915" s="64"/>
    </row>
    <row r="916" spans="36:38" x14ac:dyDescent="0.2">
      <c r="AJ916" s="64"/>
      <c r="AK916" s="64"/>
      <c r="AL916" s="64"/>
    </row>
    <row r="917" spans="36:38" x14ac:dyDescent="0.2">
      <c r="AJ917" s="64"/>
      <c r="AK917" s="64"/>
      <c r="AL917" s="64"/>
    </row>
    <row r="918" spans="36:38" x14ac:dyDescent="0.2">
      <c r="AJ918" s="64"/>
      <c r="AK918" s="64"/>
      <c r="AL918" s="64"/>
    </row>
    <row r="919" spans="36:38" x14ac:dyDescent="0.2">
      <c r="AJ919" s="64"/>
      <c r="AK919" s="64"/>
      <c r="AL919" s="64"/>
    </row>
    <row r="920" spans="36:38" x14ac:dyDescent="0.2">
      <c r="AJ920" s="64"/>
      <c r="AK920" s="64"/>
      <c r="AL920" s="64"/>
    </row>
    <row r="921" spans="36:38" x14ac:dyDescent="0.2">
      <c r="AJ921" s="64"/>
      <c r="AK921" s="64"/>
      <c r="AL921" s="64"/>
    </row>
    <row r="922" spans="36:38" x14ac:dyDescent="0.2">
      <c r="AJ922" s="64"/>
      <c r="AK922" s="64"/>
      <c r="AL922" s="64"/>
    </row>
    <row r="923" spans="36:38" x14ac:dyDescent="0.2">
      <c r="AJ923" s="64"/>
      <c r="AK923" s="64"/>
      <c r="AL923" s="64"/>
    </row>
    <row r="924" spans="36:38" x14ac:dyDescent="0.2">
      <c r="AJ924" s="64"/>
      <c r="AK924" s="64"/>
      <c r="AL924" s="64"/>
    </row>
    <row r="925" spans="36:38" x14ac:dyDescent="0.2">
      <c r="AJ925" s="64"/>
      <c r="AK925" s="64"/>
      <c r="AL925" s="64"/>
    </row>
    <row r="926" spans="36:38" x14ac:dyDescent="0.2">
      <c r="AJ926" s="64"/>
      <c r="AK926" s="64"/>
      <c r="AL926" s="64"/>
    </row>
    <row r="927" spans="36:38" x14ac:dyDescent="0.2">
      <c r="AJ927" s="64"/>
      <c r="AK927" s="64"/>
      <c r="AL927" s="64"/>
    </row>
    <row r="928" spans="36:38" x14ac:dyDescent="0.2">
      <c r="AJ928" s="64"/>
      <c r="AK928" s="64"/>
      <c r="AL928" s="64"/>
    </row>
    <row r="929" spans="36:38" x14ac:dyDescent="0.2">
      <c r="AJ929" s="64"/>
      <c r="AK929" s="64"/>
      <c r="AL929" s="64"/>
    </row>
    <row r="930" spans="36:38" x14ac:dyDescent="0.2">
      <c r="AJ930" s="64"/>
      <c r="AK930" s="64"/>
      <c r="AL930" s="64"/>
    </row>
    <row r="931" spans="36:38" x14ac:dyDescent="0.2">
      <c r="AJ931" s="64"/>
      <c r="AK931" s="64"/>
      <c r="AL931" s="64"/>
    </row>
    <row r="932" spans="36:38" x14ac:dyDescent="0.2">
      <c r="AJ932" s="64"/>
      <c r="AK932" s="64"/>
      <c r="AL932" s="64"/>
    </row>
    <row r="933" spans="36:38" x14ac:dyDescent="0.2">
      <c r="AJ933" s="64"/>
      <c r="AK933" s="64"/>
      <c r="AL933" s="64"/>
    </row>
    <row r="934" spans="36:38" x14ac:dyDescent="0.2">
      <c r="AJ934" s="64"/>
      <c r="AK934" s="64"/>
      <c r="AL934" s="64"/>
    </row>
    <row r="935" spans="36:38" x14ac:dyDescent="0.2">
      <c r="AJ935" s="64"/>
      <c r="AK935" s="64"/>
      <c r="AL935" s="64"/>
    </row>
    <row r="936" spans="36:38" x14ac:dyDescent="0.2">
      <c r="AJ936" s="64"/>
      <c r="AK936" s="64"/>
      <c r="AL936" s="64"/>
    </row>
    <row r="937" spans="36:38" x14ac:dyDescent="0.2">
      <c r="AJ937" s="64"/>
      <c r="AK937" s="64"/>
      <c r="AL937" s="64"/>
    </row>
    <row r="938" spans="36:38" x14ac:dyDescent="0.2">
      <c r="AJ938" s="64"/>
      <c r="AK938" s="64"/>
      <c r="AL938" s="64"/>
    </row>
    <row r="939" spans="36:38" x14ac:dyDescent="0.2">
      <c r="AJ939" s="64"/>
      <c r="AK939" s="64"/>
      <c r="AL939" s="64"/>
    </row>
    <row r="940" spans="36:38" x14ac:dyDescent="0.2">
      <c r="AJ940" s="64"/>
      <c r="AK940" s="64"/>
      <c r="AL940" s="64"/>
    </row>
    <row r="941" spans="36:38" x14ac:dyDescent="0.2">
      <c r="AJ941" s="64"/>
      <c r="AK941" s="64"/>
      <c r="AL941" s="64"/>
    </row>
    <row r="942" spans="36:38" x14ac:dyDescent="0.2">
      <c r="AJ942" s="64"/>
      <c r="AK942" s="64"/>
      <c r="AL942" s="64"/>
    </row>
    <row r="943" spans="36:38" x14ac:dyDescent="0.2">
      <c r="AJ943" s="64"/>
      <c r="AK943" s="64"/>
      <c r="AL943" s="64"/>
    </row>
    <row r="944" spans="36:38" x14ac:dyDescent="0.2">
      <c r="AJ944" s="64"/>
      <c r="AK944" s="64"/>
      <c r="AL944" s="64"/>
    </row>
    <row r="945" spans="36:38" x14ac:dyDescent="0.2">
      <c r="AJ945" s="64"/>
      <c r="AK945" s="64"/>
      <c r="AL945" s="64"/>
    </row>
    <row r="946" spans="36:38" x14ac:dyDescent="0.2">
      <c r="AJ946" s="64"/>
      <c r="AK946" s="64"/>
      <c r="AL946" s="64"/>
    </row>
    <row r="947" spans="36:38" x14ac:dyDescent="0.2">
      <c r="AJ947" s="64"/>
      <c r="AK947" s="64"/>
      <c r="AL947" s="64"/>
    </row>
    <row r="948" spans="36:38" x14ac:dyDescent="0.2">
      <c r="AJ948" s="64"/>
      <c r="AK948" s="64"/>
      <c r="AL948" s="64"/>
    </row>
    <row r="949" spans="36:38" x14ac:dyDescent="0.2">
      <c r="AJ949" s="64"/>
      <c r="AK949" s="64"/>
      <c r="AL949" s="64"/>
    </row>
    <row r="950" spans="36:38" x14ac:dyDescent="0.2">
      <c r="AJ950" s="64"/>
      <c r="AK950" s="64"/>
      <c r="AL950" s="64"/>
    </row>
    <row r="951" spans="36:38" x14ac:dyDescent="0.2">
      <c r="AJ951" s="64"/>
      <c r="AK951" s="64"/>
      <c r="AL951" s="64"/>
    </row>
    <row r="952" spans="36:38" x14ac:dyDescent="0.2">
      <c r="AJ952" s="64"/>
      <c r="AK952" s="64"/>
      <c r="AL952" s="64"/>
    </row>
    <row r="953" spans="36:38" x14ac:dyDescent="0.2">
      <c r="AJ953" s="64"/>
      <c r="AK953" s="64"/>
      <c r="AL953" s="64"/>
    </row>
    <row r="954" spans="36:38" x14ac:dyDescent="0.2">
      <c r="AJ954" s="64"/>
      <c r="AK954" s="64"/>
      <c r="AL954" s="64"/>
    </row>
    <row r="955" spans="36:38" x14ac:dyDescent="0.2">
      <c r="AJ955" s="64"/>
      <c r="AK955" s="64"/>
      <c r="AL955" s="64"/>
    </row>
    <row r="956" spans="36:38" x14ac:dyDescent="0.2">
      <c r="AJ956" s="64"/>
      <c r="AK956" s="64"/>
      <c r="AL956" s="64"/>
    </row>
    <row r="957" spans="36:38" x14ac:dyDescent="0.2">
      <c r="AJ957" s="64"/>
      <c r="AK957" s="64"/>
      <c r="AL957" s="64"/>
    </row>
    <row r="958" spans="36:38" x14ac:dyDescent="0.2">
      <c r="AJ958" s="64"/>
      <c r="AK958" s="64"/>
      <c r="AL958" s="64"/>
    </row>
    <row r="959" spans="36:38" x14ac:dyDescent="0.2">
      <c r="AJ959" s="64"/>
      <c r="AK959" s="64"/>
      <c r="AL959" s="64"/>
    </row>
    <row r="960" spans="36:38" x14ac:dyDescent="0.2">
      <c r="AJ960" s="64"/>
      <c r="AK960" s="64"/>
      <c r="AL960" s="64"/>
    </row>
    <row r="961" spans="36:38" x14ac:dyDescent="0.2">
      <c r="AJ961" s="64"/>
      <c r="AK961" s="64"/>
      <c r="AL961" s="64"/>
    </row>
    <row r="962" spans="36:38" x14ac:dyDescent="0.2">
      <c r="AJ962" s="64"/>
      <c r="AK962" s="64"/>
      <c r="AL962" s="64"/>
    </row>
    <row r="963" spans="36:38" x14ac:dyDescent="0.2">
      <c r="AJ963" s="64"/>
      <c r="AK963" s="64"/>
      <c r="AL963" s="64"/>
    </row>
    <row r="964" spans="36:38" x14ac:dyDescent="0.2">
      <c r="AJ964" s="64"/>
      <c r="AK964" s="64"/>
      <c r="AL964" s="64"/>
    </row>
    <row r="965" spans="36:38" x14ac:dyDescent="0.2">
      <c r="AJ965" s="64"/>
      <c r="AK965" s="64"/>
      <c r="AL965" s="64"/>
    </row>
    <row r="966" spans="36:38" x14ac:dyDescent="0.2">
      <c r="AJ966" s="64"/>
      <c r="AK966" s="64"/>
      <c r="AL966" s="64"/>
    </row>
    <row r="967" spans="36:38" x14ac:dyDescent="0.2">
      <c r="AJ967" s="64"/>
      <c r="AK967" s="64"/>
      <c r="AL967" s="64"/>
    </row>
    <row r="968" spans="36:38" x14ac:dyDescent="0.2">
      <c r="AJ968" s="64"/>
      <c r="AK968" s="64"/>
      <c r="AL968" s="64"/>
    </row>
    <row r="969" spans="36:38" x14ac:dyDescent="0.2">
      <c r="AJ969" s="64"/>
      <c r="AK969" s="64"/>
      <c r="AL969" s="64"/>
    </row>
    <row r="970" spans="36:38" x14ac:dyDescent="0.2">
      <c r="AJ970" s="64"/>
      <c r="AK970" s="64"/>
      <c r="AL970" s="64"/>
    </row>
    <row r="971" spans="36:38" x14ac:dyDescent="0.2">
      <c r="AJ971" s="64"/>
      <c r="AK971" s="64"/>
      <c r="AL971" s="64"/>
    </row>
    <row r="972" spans="36:38" x14ac:dyDescent="0.2">
      <c r="AJ972" s="64"/>
      <c r="AK972" s="64"/>
      <c r="AL972" s="64"/>
    </row>
    <row r="973" spans="36:38" x14ac:dyDescent="0.2">
      <c r="AJ973" s="64"/>
      <c r="AK973" s="64"/>
      <c r="AL973" s="64"/>
    </row>
    <row r="974" spans="36:38" x14ac:dyDescent="0.2">
      <c r="AJ974" s="64"/>
      <c r="AK974" s="64"/>
      <c r="AL974" s="64"/>
    </row>
    <row r="975" spans="36:38" x14ac:dyDescent="0.2">
      <c r="AJ975" s="64"/>
      <c r="AK975" s="64"/>
      <c r="AL975" s="64"/>
    </row>
    <row r="976" spans="36:38" x14ac:dyDescent="0.2">
      <c r="AJ976" s="64"/>
      <c r="AK976" s="64"/>
      <c r="AL976" s="64"/>
    </row>
    <row r="977" spans="36:38" x14ac:dyDescent="0.2">
      <c r="AJ977" s="64"/>
      <c r="AK977" s="64"/>
      <c r="AL977" s="64"/>
    </row>
    <row r="978" spans="36:38" x14ac:dyDescent="0.2">
      <c r="AJ978" s="64"/>
      <c r="AK978" s="64"/>
      <c r="AL978" s="64"/>
    </row>
    <row r="979" spans="36:38" x14ac:dyDescent="0.2">
      <c r="AJ979" s="64"/>
      <c r="AK979" s="64"/>
      <c r="AL979" s="64"/>
    </row>
    <row r="980" spans="36:38" x14ac:dyDescent="0.2">
      <c r="AJ980" s="64"/>
      <c r="AK980" s="64"/>
      <c r="AL980" s="64"/>
    </row>
    <row r="981" spans="36:38" x14ac:dyDescent="0.2">
      <c r="AJ981" s="64"/>
      <c r="AK981" s="64"/>
      <c r="AL981" s="64"/>
    </row>
    <row r="982" spans="36:38" x14ac:dyDescent="0.2">
      <c r="AJ982" s="64"/>
      <c r="AK982" s="64"/>
      <c r="AL982" s="64"/>
    </row>
    <row r="983" spans="36:38" x14ac:dyDescent="0.2">
      <c r="AJ983" s="64"/>
      <c r="AK983" s="64"/>
      <c r="AL983" s="64"/>
    </row>
    <row r="984" spans="36:38" x14ac:dyDescent="0.2">
      <c r="AJ984" s="64"/>
      <c r="AK984" s="64"/>
      <c r="AL984" s="64"/>
    </row>
    <row r="985" spans="36:38" x14ac:dyDescent="0.2">
      <c r="AJ985" s="64"/>
      <c r="AK985" s="64"/>
      <c r="AL985" s="64"/>
    </row>
    <row r="986" spans="36:38" x14ac:dyDescent="0.2">
      <c r="AJ986" s="64"/>
      <c r="AK986" s="64"/>
      <c r="AL986" s="64"/>
    </row>
    <row r="987" spans="36:38" x14ac:dyDescent="0.2">
      <c r="AJ987" s="64"/>
      <c r="AK987" s="64"/>
      <c r="AL987" s="64"/>
    </row>
    <row r="988" spans="36:38" x14ac:dyDescent="0.2">
      <c r="AJ988" s="64"/>
      <c r="AK988" s="64"/>
      <c r="AL988" s="64"/>
    </row>
    <row r="989" spans="36:38" x14ac:dyDescent="0.2">
      <c r="AJ989" s="64"/>
      <c r="AK989" s="64"/>
      <c r="AL989" s="64"/>
    </row>
    <row r="990" spans="36:38" x14ac:dyDescent="0.2">
      <c r="AJ990" s="64"/>
      <c r="AK990" s="64"/>
      <c r="AL990" s="64"/>
    </row>
    <row r="991" spans="36:38" x14ac:dyDescent="0.2">
      <c r="AJ991" s="64"/>
      <c r="AK991" s="64"/>
      <c r="AL991" s="64"/>
    </row>
    <row r="992" spans="36:38" x14ac:dyDescent="0.2">
      <c r="AJ992" s="64"/>
      <c r="AK992" s="64"/>
      <c r="AL992" s="64"/>
    </row>
    <row r="993" spans="36:38" x14ac:dyDescent="0.2">
      <c r="AJ993" s="64"/>
      <c r="AK993" s="64"/>
      <c r="AL993" s="64"/>
    </row>
    <row r="994" spans="36:38" x14ac:dyDescent="0.2">
      <c r="AJ994" s="64"/>
      <c r="AK994" s="64"/>
      <c r="AL994" s="64"/>
    </row>
    <row r="995" spans="36:38" x14ac:dyDescent="0.2">
      <c r="AJ995" s="64"/>
      <c r="AK995" s="64"/>
      <c r="AL995" s="64"/>
    </row>
    <row r="996" spans="36:38" x14ac:dyDescent="0.2">
      <c r="AJ996" s="64"/>
      <c r="AK996" s="64"/>
      <c r="AL996" s="64"/>
    </row>
    <row r="997" spans="36:38" x14ac:dyDescent="0.2">
      <c r="AJ997" s="64"/>
      <c r="AK997" s="64"/>
      <c r="AL997" s="64"/>
    </row>
    <row r="998" spans="36:38" x14ac:dyDescent="0.2">
      <c r="AJ998" s="64"/>
      <c r="AK998" s="64"/>
      <c r="AL998" s="64"/>
    </row>
    <row r="999" spans="36:38" x14ac:dyDescent="0.2">
      <c r="AJ999" s="64"/>
      <c r="AK999" s="64"/>
      <c r="AL999" s="64"/>
    </row>
    <row r="1000" spans="36:38" x14ac:dyDescent="0.2">
      <c r="AJ1000" s="64"/>
      <c r="AK1000" s="64"/>
      <c r="AL1000" s="64"/>
    </row>
    <row r="1001" spans="36:38" x14ac:dyDescent="0.2">
      <c r="AJ1001" s="64"/>
      <c r="AK1001" s="64"/>
      <c r="AL1001" s="64"/>
    </row>
    <row r="1002" spans="36:38" x14ac:dyDescent="0.2">
      <c r="AJ1002" s="64"/>
      <c r="AK1002" s="64"/>
      <c r="AL1002" s="64"/>
    </row>
    <row r="1003" spans="36:38" x14ac:dyDescent="0.2">
      <c r="AJ1003" s="64"/>
      <c r="AK1003" s="64"/>
      <c r="AL1003" s="64"/>
    </row>
    <row r="1004" spans="36:38" x14ac:dyDescent="0.2">
      <c r="AJ1004" s="64"/>
      <c r="AK1004" s="64"/>
      <c r="AL1004" s="64"/>
    </row>
    <row r="1005" spans="36:38" x14ac:dyDescent="0.2">
      <c r="AJ1005" s="64"/>
      <c r="AK1005" s="64"/>
      <c r="AL1005" s="64"/>
    </row>
    <row r="1006" spans="36:38" x14ac:dyDescent="0.2">
      <c r="AJ1006" s="64"/>
      <c r="AK1006" s="64"/>
      <c r="AL1006" s="64"/>
    </row>
    <row r="1007" spans="36:38" x14ac:dyDescent="0.2">
      <c r="AJ1007" s="64"/>
      <c r="AK1007" s="64"/>
      <c r="AL1007" s="64"/>
    </row>
    <row r="1008" spans="36:38" x14ac:dyDescent="0.2">
      <c r="AJ1008" s="64"/>
      <c r="AK1008" s="64"/>
      <c r="AL1008" s="64"/>
    </row>
    <row r="1009" spans="36:38" x14ac:dyDescent="0.2">
      <c r="AJ1009" s="64"/>
      <c r="AK1009" s="64"/>
      <c r="AL1009" s="64"/>
    </row>
    <row r="1010" spans="36:38" x14ac:dyDescent="0.2">
      <c r="AJ1010" s="64"/>
      <c r="AK1010" s="64"/>
      <c r="AL1010" s="64"/>
    </row>
    <row r="1011" spans="36:38" x14ac:dyDescent="0.2">
      <c r="AJ1011" s="64"/>
      <c r="AK1011" s="64"/>
      <c r="AL1011" s="64"/>
    </row>
    <row r="1012" spans="36:38" x14ac:dyDescent="0.2">
      <c r="AJ1012" s="64"/>
      <c r="AK1012" s="64"/>
      <c r="AL1012" s="64"/>
    </row>
    <row r="1013" spans="36:38" x14ac:dyDescent="0.2">
      <c r="AJ1013" s="64"/>
      <c r="AK1013" s="64"/>
      <c r="AL1013" s="64"/>
    </row>
    <row r="1014" spans="36:38" x14ac:dyDescent="0.2">
      <c r="AJ1014" s="64"/>
      <c r="AK1014" s="64"/>
      <c r="AL1014" s="64"/>
    </row>
    <row r="1015" spans="36:38" x14ac:dyDescent="0.2">
      <c r="AJ1015" s="64"/>
      <c r="AK1015" s="64"/>
      <c r="AL1015" s="64"/>
    </row>
    <row r="1016" spans="36:38" x14ac:dyDescent="0.2">
      <c r="AJ1016" s="64"/>
      <c r="AK1016" s="64"/>
      <c r="AL1016" s="64"/>
    </row>
    <row r="1017" spans="36:38" x14ac:dyDescent="0.2">
      <c r="AJ1017" s="64"/>
      <c r="AK1017" s="64"/>
      <c r="AL1017" s="64"/>
    </row>
    <row r="1018" spans="36:38" x14ac:dyDescent="0.2">
      <c r="AJ1018" s="64"/>
      <c r="AK1018" s="64"/>
      <c r="AL1018" s="64"/>
    </row>
    <row r="1019" spans="36:38" x14ac:dyDescent="0.2">
      <c r="AJ1019" s="64"/>
      <c r="AK1019" s="64"/>
      <c r="AL1019" s="64"/>
    </row>
    <row r="1020" spans="36:38" x14ac:dyDescent="0.2">
      <c r="AJ1020" s="64"/>
      <c r="AK1020" s="64"/>
      <c r="AL1020" s="64"/>
    </row>
    <row r="1021" spans="36:38" x14ac:dyDescent="0.2">
      <c r="AJ1021" s="64"/>
      <c r="AK1021" s="64"/>
      <c r="AL1021" s="64"/>
    </row>
    <row r="1022" spans="36:38" x14ac:dyDescent="0.2">
      <c r="AJ1022" s="64"/>
      <c r="AK1022" s="64"/>
      <c r="AL1022" s="64"/>
    </row>
    <row r="1023" spans="36:38" x14ac:dyDescent="0.2">
      <c r="AJ1023" s="64"/>
      <c r="AK1023" s="64"/>
      <c r="AL1023" s="64"/>
    </row>
    <row r="1024" spans="36:38" x14ac:dyDescent="0.2">
      <c r="AJ1024" s="64"/>
      <c r="AK1024" s="64"/>
      <c r="AL1024" s="64"/>
    </row>
    <row r="1025" spans="36:38" x14ac:dyDescent="0.2">
      <c r="AJ1025" s="64"/>
      <c r="AK1025" s="64"/>
      <c r="AL1025" s="64"/>
    </row>
    <row r="1026" spans="36:38" x14ac:dyDescent="0.2">
      <c r="AJ1026" s="64"/>
      <c r="AK1026" s="64"/>
      <c r="AL1026" s="64"/>
    </row>
    <row r="1027" spans="36:38" x14ac:dyDescent="0.2">
      <c r="AJ1027" s="64"/>
      <c r="AK1027" s="64"/>
      <c r="AL1027" s="64"/>
    </row>
    <row r="1028" spans="36:38" x14ac:dyDescent="0.2">
      <c r="AJ1028" s="64"/>
      <c r="AK1028" s="64"/>
      <c r="AL1028" s="64"/>
    </row>
    <row r="1029" spans="36:38" x14ac:dyDescent="0.2">
      <c r="AJ1029" s="64"/>
      <c r="AK1029" s="64"/>
      <c r="AL1029" s="64"/>
    </row>
    <row r="1030" spans="36:38" x14ac:dyDescent="0.2">
      <c r="AJ1030" s="64"/>
      <c r="AK1030" s="64"/>
      <c r="AL1030" s="64"/>
    </row>
    <row r="1031" spans="36:38" x14ac:dyDescent="0.2">
      <c r="AJ1031" s="64"/>
      <c r="AK1031" s="64"/>
      <c r="AL1031" s="64"/>
    </row>
    <row r="1032" spans="36:38" x14ac:dyDescent="0.2">
      <c r="AJ1032" s="64"/>
      <c r="AK1032" s="64"/>
      <c r="AL1032" s="64"/>
    </row>
    <row r="1033" spans="36:38" x14ac:dyDescent="0.2">
      <c r="AJ1033" s="64"/>
      <c r="AK1033" s="64"/>
      <c r="AL1033" s="64"/>
    </row>
    <row r="1034" spans="36:38" x14ac:dyDescent="0.2">
      <c r="AJ1034" s="64"/>
      <c r="AK1034" s="64"/>
      <c r="AL1034" s="64"/>
    </row>
    <row r="1035" spans="36:38" x14ac:dyDescent="0.2">
      <c r="AJ1035" s="64"/>
      <c r="AK1035" s="64"/>
      <c r="AL1035" s="64"/>
    </row>
    <row r="1036" spans="36:38" x14ac:dyDescent="0.2">
      <c r="AJ1036" s="64"/>
      <c r="AK1036" s="64"/>
      <c r="AL1036" s="64"/>
    </row>
    <row r="1037" spans="36:38" x14ac:dyDescent="0.2">
      <c r="AJ1037" s="64"/>
      <c r="AK1037" s="64"/>
      <c r="AL1037" s="64"/>
    </row>
    <row r="1038" spans="36:38" x14ac:dyDescent="0.2">
      <c r="AJ1038" s="64"/>
      <c r="AK1038" s="64"/>
      <c r="AL1038" s="64"/>
    </row>
    <row r="1039" spans="36:38" x14ac:dyDescent="0.2">
      <c r="AJ1039" s="64"/>
      <c r="AK1039" s="64"/>
      <c r="AL1039" s="64"/>
    </row>
    <row r="1040" spans="36:38" x14ac:dyDescent="0.2">
      <c r="AJ1040" s="64"/>
      <c r="AK1040" s="64"/>
      <c r="AL1040" s="64"/>
    </row>
    <row r="1041" spans="36:38" x14ac:dyDescent="0.2">
      <c r="AJ1041" s="64"/>
      <c r="AK1041" s="64"/>
      <c r="AL1041" s="64"/>
    </row>
    <row r="1042" spans="36:38" x14ac:dyDescent="0.2">
      <c r="AJ1042" s="64"/>
      <c r="AK1042" s="64"/>
      <c r="AL1042" s="64"/>
    </row>
    <row r="1043" spans="36:38" x14ac:dyDescent="0.2">
      <c r="AJ1043" s="64"/>
      <c r="AK1043" s="64"/>
      <c r="AL1043" s="64"/>
    </row>
    <row r="1044" spans="36:38" x14ac:dyDescent="0.2">
      <c r="AJ1044" s="64"/>
      <c r="AK1044" s="64"/>
      <c r="AL1044" s="64"/>
    </row>
    <row r="1045" spans="36:38" x14ac:dyDescent="0.2">
      <c r="AJ1045" s="64"/>
      <c r="AK1045" s="64"/>
      <c r="AL1045" s="64"/>
    </row>
    <row r="1046" spans="36:38" x14ac:dyDescent="0.2">
      <c r="AJ1046" s="64"/>
      <c r="AK1046" s="64"/>
      <c r="AL1046" s="64"/>
    </row>
    <row r="1047" spans="36:38" x14ac:dyDescent="0.2">
      <c r="AJ1047" s="64"/>
      <c r="AK1047" s="64"/>
      <c r="AL1047" s="64"/>
    </row>
    <row r="1048" spans="36:38" x14ac:dyDescent="0.2">
      <c r="AJ1048" s="64"/>
      <c r="AK1048" s="64"/>
      <c r="AL1048" s="64"/>
    </row>
    <row r="1049" spans="36:38" x14ac:dyDescent="0.2">
      <c r="AJ1049" s="64"/>
      <c r="AK1049" s="64"/>
      <c r="AL1049" s="64"/>
    </row>
    <row r="1050" spans="36:38" x14ac:dyDescent="0.2">
      <c r="AJ1050" s="64"/>
      <c r="AK1050" s="64"/>
      <c r="AL1050" s="64"/>
    </row>
    <row r="1051" spans="36:38" x14ac:dyDescent="0.2">
      <c r="AJ1051" s="64"/>
      <c r="AK1051" s="64"/>
      <c r="AL1051" s="64"/>
    </row>
    <row r="1052" spans="36:38" x14ac:dyDescent="0.2">
      <c r="AJ1052" s="64"/>
      <c r="AK1052" s="64"/>
      <c r="AL1052" s="64"/>
    </row>
    <row r="1053" spans="36:38" x14ac:dyDescent="0.2">
      <c r="AJ1053" s="64"/>
      <c r="AK1053" s="64"/>
      <c r="AL1053" s="64"/>
    </row>
    <row r="1054" spans="36:38" x14ac:dyDescent="0.2">
      <c r="AJ1054" s="64"/>
      <c r="AK1054" s="64"/>
      <c r="AL1054" s="64"/>
    </row>
    <row r="1055" spans="36:38" x14ac:dyDescent="0.2">
      <c r="AJ1055" s="64"/>
      <c r="AK1055" s="64"/>
      <c r="AL1055" s="64"/>
    </row>
    <row r="1056" spans="36:38" x14ac:dyDescent="0.2">
      <c r="AJ1056" s="64"/>
      <c r="AK1056" s="64"/>
      <c r="AL1056" s="64"/>
    </row>
    <row r="1057" spans="36:38" x14ac:dyDescent="0.2">
      <c r="AJ1057" s="64"/>
      <c r="AK1057" s="64"/>
      <c r="AL1057" s="64"/>
    </row>
    <row r="1058" spans="36:38" x14ac:dyDescent="0.2">
      <c r="AJ1058" s="64"/>
      <c r="AK1058" s="64"/>
      <c r="AL1058" s="64"/>
    </row>
    <row r="1059" spans="36:38" x14ac:dyDescent="0.2">
      <c r="AJ1059" s="64"/>
      <c r="AK1059" s="64"/>
      <c r="AL1059" s="64"/>
    </row>
    <row r="1060" spans="36:38" x14ac:dyDescent="0.2">
      <c r="AJ1060" s="64"/>
      <c r="AK1060" s="64"/>
      <c r="AL1060" s="64"/>
    </row>
    <row r="1061" spans="36:38" x14ac:dyDescent="0.2">
      <c r="AJ1061" s="64"/>
      <c r="AK1061" s="64"/>
      <c r="AL1061" s="64"/>
    </row>
    <row r="1062" spans="36:38" x14ac:dyDescent="0.2">
      <c r="AJ1062" s="64"/>
      <c r="AK1062" s="64"/>
      <c r="AL1062" s="64"/>
    </row>
    <row r="1063" spans="36:38" x14ac:dyDescent="0.2">
      <c r="AJ1063" s="64"/>
      <c r="AK1063" s="64"/>
      <c r="AL1063" s="64"/>
    </row>
    <row r="1064" spans="36:38" x14ac:dyDescent="0.2">
      <c r="AJ1064" s="64"/>
      <c r="AK1064" s="64"/>
      <c r="AL1064" s="64"/>
    </row>
    <row r="1065" spans="36:38" x14ac:dyDescent="0.2">
      <c r="AJ1065" s="64"/>
      <c r="AK1065" s="64"/>
      <c r="AL1065" s="64"/>
    </row>
    <row r="1066" spans="36:38" x14ac:dyDescent="0.2">
      <c r="AJ1066" s="64"/>
      <c r="AK1066" s="64"/>
      <c r="AL1066" s="64"/>
    </row>
    <row r="1067" spans="36:38" x14ac:dyDescent="0.2">
      <c r="AJ1067" s="64"/>
      <c r="AK1067" s="64"/>
      <c r="AL1067" s="64"/>
    </row>
    <row r="1068" spans="36:38" x14ac:dyDescent="0.2">
      <c r="AJ1068" s="64"/>
      <c r="AK1068" s="64"/>
      <c r="AL1068" s="64"/>
    </row>
    <row r="1069" spans="36:38" x14ac:dyDescent="0.2">
      <c r="AJ1069" s="64"/>
      <c r="AK1069" s="64"/>
      <c r="AL1069" s="64"/>
    </row>
    <row r="1070" spans="36:38" x14ac:dyDescent="0.2">
      <c r="AJ1070" s="64"/>
      <c r="AK1070" s="64"/>
      <c r="AL1070" s="64"/>
    </row>
    <row r="1071" spans="36:38" x14ac:dyDescent="0.2">
      <c r="AJ1071" s="64"/>
      <c r="AK1071" s="64"/>
      <c r="AL1071" s="64"/>
    </row>
    <row r="1072" spans="36:38" x14ac:dyDescent="0.2">
      <c r="AJ1072" s="64"/>
      <c r="AK1072" s="64"/>
      <c r="AL1072" s="64"/>
    </row>
    <row r="1073" spans="36:38" x14ac:dyDescent="0.2">
      <c r="AJ1073" s="64"/>
      <c r="AK1073" s="64"/>
      <c r="AL1073" s="64"/>
    </row>
    <row r="1074" spans="36:38" x14ac:dyDescent="0.2">
      <c r="AJ1074" s="64"/>
      <c r="AK1074" s="64"/>
      <c r="AL1074" s="64"/>
    </row>
    <row r="1075" spans="36:38" x14ac:dyDescent="0.2">
      <c r="AJ1075" s="64"/>
      <c r="AK1075" s="64"/>
      <c r="AL1075" s="64"/>
    </row>
    <row r="1076" spans="36:38" x14ac:dyDescent="0.2">
      <c r="AJ1076" s="64"/>
      <c r="AK1076" s="64"/>
      <c r="AL1076" s="64"/>
    </row>
    <row r="1077" spans="36:38" x14ac:dyDescent="0.2">
      <c r="AJ1077" s="64"/>
      <c r="AK1077" s="64"/>
      <c r="AL1077" s="64"/>
    </row>
    <row r="1078" spans="36:38" x14ac:dyDescent="0.2">
      <c r="AJ1078" s="64"/>
      <c r="AK1078" s="64"/>
      <c r="AL1078" s="64"/>
    </row>
    <row r="1079" spans="36:38" x14ac:dyDescent="0.2">
      <c r="AJ1079" s="64"/>
      <c r="AK1079" s="64"/>
      <c r="AL1079" s="64"/>
    </row>
    <row r="1080" spans="36:38" x14ac:dyDescent="0.2">
      <c r="AJ1080" s="64"/>
      <c r="AK1080" s="64"/>
      <c r="AL1080" s="64"/>
    </row>
    <row r="1081" spans="36:38" x14ac:dyDescent="0.2">
      <c r="AJ1081" s="64"/>
      <c r="AK1081" s="64"/>
      <c r="AL1081" s="64"/>
    </row>
    <row r="1082" spans="36:38" x14ac:dyDescent="0.2">
      <c r="AJ1082" s="64"/>
      <c r="AK1082" s="64"/>
      <c r="AL1082" s="64"/>
    </row>
    <row r="1083" spans="36:38" x14ac:dyDescent="0.2">
      <c r="AJ1083" s="64"/>
      <c r="AK1083" s="64"/>
      <c r="AL1083" s="64"/>
    </row>
    <row r="1084" spans="36:38" x14ac:dyDescent="0.2">
      <c r="AJ1084" s="64"/>
      <c r="AK1084" s="64"/>
      <c r="AL1084" s="64"/>
    </row>
    <row r="1085" spans="36:38" x14ac:dyDescent="0.2">
      <c r="AJ1085" s="64"/>
      <c r="AK1085" s="64"/>
      <c r="AL1085" s="64"/>
    </row>
    <row r="1086" spans="36:38" x14ac:dyDescent="0.2">
      <c r="AJ1086" s="64"/>
      <c r="AK1086" s="64"/>
      <c r="AL1086" s="64"/>
    </row>
    <row r="1087" spans="36:38" x14ac:dyDescent="0.2">
      <c r="AJ1087" s="64"/>
      <c r="AK1087" s="64"/>
      <c r="AL1087" s="64"/>
    </row>
    <row r="1088" spans="36:38" x14ac:dyDescent="0.2">
      <c r="AJ1088" s="64"/>
      <c r="AK1088" s="64"/>
      <c r="AL1088" s="64"/>
    </row>
    <row r="1089" spans="36:38" x14ac:dyDescent="0.2">
      <c r="AJ1089" s="64"/>
      <c r="AK1089" s="64"/>
      <c r="AL1089" s="64"/>
    </row>
    <row r="1090" spans="36:38" x14ac:dyDescent="0.2">
      <c r="AJ1090" s="64"/>
      <c r="AK1090" s="64"/>
      <c r="AL1090" s="64"/>
    </row>
    <row r="1091" spans="36:38" x14ac:dyDescent="0.2">
      <c r="AJ1091" s="64"/>
      <c r="AK1091" s="64"/>
      <c r="AL1091" s="64"/>
    </row>
    <row r="1092" spans="36:38" x14ac:dyDescent="0.2">
      <c r="AJ1092" s="64"/>
      <c r="AK1092" s="64"/>
      <c r="AL1092" s="64"/>
    </row>
    <row r="1093" spans="36:38" x14ac:dyDescent="0.2">
      <c r="AJ1093" s="64"/>
      <c r="AK1093" s="64"/>
      <c r="AL1093" s="64"/>
    </row>
    <row r="1094" spans="36:38" x14ac:dyDescent="0.2">
      <c r="AJ1094" s="64"/>
      <c r="AK1094" s="64"/>
      <c r="AL1094" s="64"/>
    </row>
    <row r="1095" spans="36:38" x14ac:dyDescent="0.2">
      <c r="AJ1095" s="64"/>
      <c r="AK1095" s="64"/>
      <c r="AL1095" s="64"/>
    </row>
    <row r="1096" spans="36:38" x14ac:dyDescent="0.2">
      <c r="AJ1096" s="64"/>
      <c r="AK1096" s="64"/>
      <c r="AL1096" s="64"/>
    </row>
    <row r="1097" spans="36:38" x14ac:dyDescent="0.2">
      <c r="AJ1097" s="64"/>
      <c r="AK1097" s="64"/>
      <c r="AL1097" s="64"/>
    </row>
    <row r="1098" spans="36:38" x14ac:dyDescent="0.2">
      <c r="AJ1098" s="64"/>
      <c r="AK1098" s="64"/>
      <c r="AL1098" s="64"/>
    </row>
    <row r="1099" spans="36:38" x14ac:dyDescent="0.2">
      <c r="AJ1099" s="64"/>
      <c r="AK1099" s="64"/>
      <c r="AL1099" s="64"/>
    </row>
    <row r="1100" spans="36:38" x14ac:dyDescent="0.2">
      <c r="AJ1100" s="64"/>
      <c r="AK1100" s="64"/>
      <c r="AL1100" s="64"/>
    </row>
    <row r="1101" spans="36:38" x14ac:dyDescent="0.2">
      <c r="AJ1101" s="64"/>
      <c r="AK1101" s="64"/>
      <c r="AL1101" s="64"/>
    </row>
    <row r="1102" spans="36:38" x14ac:dyDescent="0.2">
      <c r="AJ1102" s="64"/>
      <c r="AK1102" s="64"/>
      <c r="AL1102" s="64"/>
    </row>
    <row r="1103" spans="36:38" x14ac:dyDescent="0.2">
      <c r="AJ1103" s="64"/>
      <c r="AK1103" s="64"/>
      <c r="AL1103" s="64"/>
    </row>
    <row r="1104" spans="36:38" x14ac:dyDescent="0.2">
      <c r="AJ1104" s="64"/>
      <c r="AK1104" s="64"/>
      <c r="AL1104" s="64"/>
    </row>
    <row r="1105" spans="36:38" x14ac:dyDescent="0.2">
      <c r="AJ1105" s="64"/>
      <c r="AK1105" s="64"/>
      <c r="AL1105" s="64"/>
    </row>
    <row r="1106" spans="36:38" x14ac:dyDescent="0.2">
      <c r="AJ1106" s="64"/>
      <c r="AK1106" s="64"/>
      <c r="AL1106" s="64"/>
    </row>
    <row r="1107" spans="36:38" x14ac:dyDescent="0.2">
      <c r="AJ1107" s="64"/>
      <c r="AK1107" s="64"/>
      <c r="AL1107" s="64"/>
    </row>
    <row r="1108" spans="36:38" x14ac:dyDescent="0.2">
      <c r="AJ1108" s="64"/>
      <c r="AK1108" s="64"/>
      <c r="AL1108" s="64"/>
    </row>
    <row r="1109" spans="36:38" x14ac:dyDescent="0.2">
      <c r="AJ1109" s="64"/>
      <c r="AK1109" s="64"/>
      <c r="AL1109" s="64"/>
    </row>
    <row r="1110" spans="36:38" x14ac:dyDescent="0.2">
      <c r="AJ1110" s="64"/>
      <c r="AK1110" s="64"/>
      <c r="AL1110" s="64"/>
    </row>
    <row r="1111" spans="36:38" x14ac:dyDescent="0.2">
      <c r="AJ1111" s="64"/>
      <c r="AK1111" s="64"/>
      <c r="AL1111" s="64"/>
    </row>
    <row r="1112" spans="36:38" x14ac:dyDescent="0.2">
      <c r="AJ1112" s="64"/>
      <c r="AK1112" s="64"/>
      <c r="AL1112" s="64"/>
    </row>
    <row r="1113" spans="36:38" x14ac:dyDescent="0.2">
      <c r="AJ1113" s="64"/>
      <c r="AK1113" s="64"/>
      <c r="AL1113" s="64"/>
    </row>
    <row r="1114" spans="36:38" x14ac:dyDescent="0.2">
      <c r="AJ1114" s="64"/>
      <c r="AK1114" s="64"/>
      <c r="AL1114" s="64"/>
    </row>
    <row r="1115" spans="36:38" x14ac:dyDescent="0.2">
      <c r="AJ1115" s="64"/>
      <c r="AK1115" s="64"/>
      <c r="AL1115" s="64"/>
    </row>
    <row r="1116" spans="36:38" x14ac:dyDescent="0.2">
      <c r="AJ1116" s="64"/>
      <c r="AK1116" s="64"/>
      <c r="AL1116" s="64"/>
    </row>
    <row r="1117" spans="36:38" x14ac:dyDescent="0.2">
      <c r="AJ1117" s="64"/>
      <c r="AK1117" s="64"/>
      <c r="AL1117" s="64"/>
    </row>
    <row r="1118" spans="36:38" x14ac:dyDescent="0.2">
      <c r="AJ1118" s="64"/>
      <c r="AK1118" s="64"/>
      <c r="AL1118" s="64"/>
    </row>
    <row r="1119" spans="36:38" x14ac:dyDescent="0.2">
      <c r="AJ1119" s="64"/>
      <c r="AK1119" s="64"/>
      <c r="AL1119" s="64"/>
    </row>
    <row r="1120" spans="36:38" x14ac:dyDescent="0.2">
      <c r="AJ1120" s="64"/>
      <c r="AK1120" s="64"/>
      <c r="AL1120" s="64"/>
    </row>
    <row r="1121" spans="36:38" x14ac:dyDescent="0.2">
      <c r="AJ1121" s="64"/>
      <c r="AK1121" s="64"/>
      <c r="AL1121" s="64"/>
    </row>
    <row r="1122" spans="36:38" x14ac:dyDescent="0.2">
      <c r="AJ1122" s="64"/>
      <c r="AK1122" s="64"/>
      <c r="AL1122" s="64"/>
    </row>
    <row r="1123" spans="36:38" x14ac:dyDescent="0.2">
      <c r="AJ1123" s="64"/>
      <c r="AK1123" s="64"/>
      <c r="AL1123" s="64"/>
    </row>
    <row r="1124" spans="36:38" x14ac:dyDescent="0.2">
      <c r="AJ1124" s="64"/>
      <c r="AK1124" s="64"/>
      <c r="AL1124" s="64"/>
    </row>
    <row r="1125" spans="36:38" x14ac:dyDescent="0.2">
      <c r="AJ1125" s="64"/>
      <c r="AK1125" s="64"/>
      <c r="AL1125" s="64"/>
    </row>
    <row r="1126" spans="36:38" x14ac:dyDescent="0.2">
      <c r="AJ1126" s="64"/>
      <c r="AK1126" s="64"/>
      <c r="AL1126" s="64"/>
    </row>
    <row r="1127" spans="36:38" x14ac:dyDescent="0.2">
      <c r="AJ1127" s="64"/>
      <c r="AK1127" s="64"/>
      <c r="AL1127" s="64"/>
    </row>
    <row r="1128" spans="36:38" x14ac:dyDescent="0.2">
      <c r="AJ1128" s="64"/>
      <c r="AK1128" s="64"/>
      <c r="AL1128" s="64"/>
    </row>
    <row r="1129" spans="36:38" x14ac:dyDescent="0.2">
      <c r="AJ1129" s="64"/>
      <c r="AK1129" s="64"/>
      <c r="AL1129" s="64"/>
    </row>
    <row r="1130" spans="36:38" x14ac:dyDescent="0.2">
      <c r="AJ1130" s="64"/>
      <c r="AK1130" s="64"/>
      <c r="AL1130" s="64"/>
    </row>
    <row r="1131" spans="36:38" x14ac:dyDescent="0.2">
      <c r="AJ1131" s="64"/>
      <c r="AK1131" s="64"/>
      <c r="AL1131" s="64"/>
    </row>
    <row r="1132" spans="36:38" x14ac:dyDescent="0.2">
      <c r="AJ1132" s="64"/>
      <c r="AK1132" s="64"/>
      <c r="AL1132" s="64"/>
    </row>
    <row r="1133" spans="36:38" x14ac:dyDescent="0.2">
      <c r="AJ1133" s="64"/>
      <c r="AK1133" s="64"/>
      <c r="AL1133" s="64"/>
    </row>
    <row r="1134" spans="36:38" x14ac:dyDescent="0.2">
      <c r="AJ1134" s="64"/>
      <c r="AK1134" s="64"/>
      <c r="AL1134" s="64"/>
    </row>
    <row r="1135" spans="36:38" x14ac:dyDescent="0.2">
      <c r="AJ1135" s="64"/>
      <c r="AK1135" s="64"/>
      <c r="AL1135" s="64"/>
    </row>
    <row r="1136" spans="36:38" x14ac:dyDescent="0.2">
      <c r="AJ1136" s="64"/>
      <c r="AK1136" s="64"/>
      <c r="AL1136" s="64"/>
    </row>
    <row r="1137" spans="36:38" x14ac:dyDescent="0.2">
      <c r="AJ1137" s="64"/>
      <c r="AK1137" s="64"/>
      <c r="AL1137" s="64"/>
    </row>
    <row r="1138" spans="36:38" x14ac:dyDescent="0.2">
      <c r="AJ1138" s="64"/>
      <c r="AK1138" s="64"/>
      <c r="AL1138" s="64"/>
    </row>
    <row r="1139" spans="36:38" x14ac:dyDescent="0.2">
      <c r="AJ1139" s="64"/>
      <c r="AK1139" s="64"/>
      <c r="AL1139" s="64"/>
    </row>
    <row r="1140" spans="36:38" x14ac:dyDescent="0.2">
      <c r="AJ1140" s="64"/>
      <c r="AK1140" s="64"/>
      <c r="AL1140" s="64"/>
    </row>
    <row r="1141" spans="36:38" x14ac:dyDescent="0.2">
      <c r="AJ1141" s="64"/>
      <c r="AK1141" s="64"/>
      <c r="AL1141" s="64"/>
    </row>
    <row r="1142" spans="36:38" x14ac:dyDescent="0.2">
      <c r="AJ1142" s="64"/>
      <c r="AK1142" s="64"/>
      <c r="AL1142" s="64"/>
    </row>
    <row r="1143" spans="36:38" x14ac:dyDescent="0.2">
      <c r="AJ1143" s="64"/>
      <c r="AK1143" s="64"/>
      <c r="AL1143" s="64"/>
    </row>
    <row r="1144" spans="36:38" x14ac:dyDescent="0.2">
      <c r="AJ1144" s="64"/>
      <c r="AK1144" s="64"/>
      <c r="AL1144" s="64"/>
    </row>
    <row r="1145" spans="36:38" x14ac:dyDescent="0.2">
      <c r="AJ1145" s="64"/>
      <c r="AK1145" s="64"/>
      <c r="AL1145" s="64"/>
    </row>
    <row r="1146" spans="36:38" x14ac:dyDescent="0.2">
      <c r="AJ1146" s="64"/>
      <c r="AK1146" s="64"/>
      <c r="AL1146" s="64"/>
    </row>
    <row r="1147" spans="36:38" x14ac:dyDescent="0.2">
      <c r="AJ1147" s="64"/>
      <c r="AK1147" s="64"/>
      <c r="AL1147" s="64"/>
    </row>
    <row r="1148" spans="36:38" x14ac:dyDescent="0.2">
      <c r="AJ1148" s="64"/>
      <c r="AK1148" s="64"/>
      <c r="AL1148" s="64"/>
    </row>
    <row r="1149" spans="36:38" x14ac:dyDescent="0.2">
      <c r="AJ1149" s="64"/>
      <c r="AK1149" s="64"/>
      <c r="AL1149" s="64"/>
    </row>
    <row r="1150" spans="36:38" x14ac:dyDescent="0.2">
      <c r="AJ1150" s="64"/>
      <c r="AK1150" s="64"/>
      <c r="AL1150" s="64"/>
    </row>
    <row r="1151" spans="36:38" x14ac:dyDescent="0.2">
      <c r="AJ1151" s="64"/>
      <c r="AK1151" s="64"/>
      <c r="AL1151" s="64"/>
    </row>
    <row r="1152" spans="36:38" x14ac:dyDescent="0.2">
      <c r="AJ1152" s="64"/>
      <c r="AK1152" s="64"/>
      <c r="AL1152" s="64"/>
    </row>
    <row r="1153" spans="36:38" x14ac:dyDescent="0.2">
      <c r="AJ1153" s="64"/>
      <c r="AK1153" s="64"/>
      <c r="AL1153" s="64"/>
    </row>
    <row r="1154" spans="36:38" x14ac:dyDescent="0.2">
      <c r="AJ1154" s="64"/>
      <c r="AK1154" s="64"/>
      <c r="AL1154" s="64"/>
    </row>
    <row r="1155" spans="36:38" x14ac:dyDescent="0.2">
      <c r="AJ1155" s="64"/>
      <c r="AK1155" s="64"/>
      <c r="AL1155" s="64"/>
    </row>
    <row r="1156" spans="36:38" x14ac:dyDescent="0.2">
      <c r="AJ1156" s="64"/>
      <c r="AK1156" s="64"/>
      <c r="AL1156" s="64"/>
    </row>
    <row r="1157" spans="36:38" x14ac:dyDescent="0.2">
      <c r="AJ1157" s="64"/>
      <c r="AK1157" s="64"/>
      <c r="AL1157" s="64"/>
    </row>
    <row r="1158" spans="36:38" x14ac:dyDescent="0.2">
      <c r="AJ1158" s="64"/>
      <c r="AK1158" s="64"/>
      <c r="AL1158" s="64"/>
    </row>
    <row r="1159" spans="36:38" x14ac:dyDescent="0.2">
      <c r="AJ1159" s="64"/>
      <c r="AK1159" s="64"/>
      <c r="AL1159" s="64"/>
    </row>
    <row r="1160" spans="36:38" x14ac:dyDescent="0.2">
      <c r="AJ1160" s="64"/>
      <c r="AK1160" s="64"/>
      <c r="AL1160" s="64"/>
    </row>
    <row r="1161" spans="36:38" x14ac:dyDescent="0.2">
      <c r="AJ1161" s="64"/>
      <c r="AK1161" s="64"/>
      <c r="AL1161" s="64"/>
    </row>
    <row r="1162" spans="36:38" x14ac:dyDescent="0.2">
      <c r="AJ1162" s="64"/>
      <c r="AK1162" s="64"/>
      <c r="AL1162" s="64"/>
    </row>
    <row r="1163" spans="36:38" x14ac:dyDescent="0.2">
      <c r="AJ1163" s="64"/>
      <c r="AK1163" s="64"/>
      <c r="AL1163" s="64"/>
    </row>
    <row r="1164" spans="36:38" x14ac:dyDescent="0.2">
      <c r="AJ1164" s="64"/>
      <c r="AK1164" s="64"/>
      <c r="AL1164" s="64"/>
    </row>
    <row r="1165" spans="36:38" x14ac:dyDescent="0.2">
      <c r="AJ1165" s="64"/>
      <c r="AK1165" s="64"/>
      <c r="AL1165" s="64"/>
    </row>
    <row r="1166" spans="36:38" x14ac:dyDescent="0.2">
      <c r="AJ1166" s="64"/>
      <c r="AK1166" s="64"/>
      <c r="AL1166" s="64"/>
    </row>
    <row r="1167" spans="36:38" x14ac:dyDescent="0.2">
      <c r="AJ1167" s="64"/>
      <c r="AK1167" s="64"/>
      <c r="AL1167" s="64"/>
    </row>
    <row r="1168" spans="36:38" x14ac:dyDescent="0.2">
      <c r="AJ1168" s="64"/>
      <c r="AK1168" s="64"/>
      <c r="AL1168" s="64"/>
    </row>
    <row r="1169" spans="36:38" x14ac:dyDescent="0.2">
      <c r="AJ1169" s="64"/>
      <c r="AK1169" s="64"/>
      <c r="AL1169" s="64"/>
    </row>
    <row r="1170" spans="36:38" x14ac:dyDescent="0.2">
      <c r="AJ1170" s="64"/>
      <c r="AK1170" s="64"/>
      <c r="AL1170" s="64"/>
    </row>
    <row r="1171" spans="36:38" x14ac:dyDescent="0.2">
      <c r="AJ1171" s="64"/>
      <c r="AK1171" s="64"/>
      <c r="AL1171" s="64"/>
    </row>
    <row r="1172" spans="36:38" x14ac:dyDescent="0.2">
      <c r="AJ1172" s="64"/>
      <c r="AK1172" s="64"/>
      <c r="AL1172" s="64"/>
    </row>
    <row r="1173" spans="36:38" x14ac:dyDescent="0.2">
      <c r="AJ1173" s="64"/>
      <c r="AK1173" s="64"/>
      <c r="AL1173" s="64"/>
    </row>
    <row r="1174" spans="36:38" x14ac:dyDescent="0.2">
      <c r="AJ1174" s="64"/>
      <c r="AK1174" s="64"/>
      <c r="AL1174" s="64"/>
    </row>
    <row r="1175" spans="36:38" x14ac:dyDescent="0.2">
      <c r="AJ1175" s="64"/>
      <c r="AK1175" s="64"/>
      <c r="AL1175" s="64"/>
    </row>
    <row r="1176" spans="36:38" x14ac:dyDescent="0.2">
      <c r="AJ1176" s="64"/>
      <c r="AK1176" s="64"/>
      <c r="AL1176" s="64"/>
    </row>
    <row r="1177" spans="36:38" x14ac:dyDescent="0.2">
      <c r="AJ1177" s="64"/>
      <c r="AK1177" s="64"/>
      <c r="AL1177" s="64"/>
    </row>
    <row r="1178" spans="36:38" x14ac:dyDescent="0.2">
      <c r="AJ1178" s="64"/>
      <c r="AK1178" s="64"/>
      <c r="AL1178" s="64"/>
    </row>
    <row r="1179" spans="36:38" x14ac:dyDescent="0.2">
      <c r="AJ1179" s="64"/>
      <c r="AK1179" s="64"/>
      <c r="AL1179" s="64"/>
    </row>
    <row r="1180" spans="36:38" x14ac:dyDescent="0.2">
      <c r="AJ1180" s="64"/>
      <c r="AK1180" s="64"/>
      <c r="AL1180" s="64"/>
    </row>
    <row r="1181" spans="36:38" x14ac:dyDescent="0.2">
      <c r="AJ1181" s="64"/>
      <c r="AK1181" s="64"/>
      <c r="AL1181" s="64"/>
    </row>
    <row r="1182" spans="36:38" x14ac:dyDescent="0.2">
      <c r="AJ1182" s="64"/>
      <c r="AK1182" s="64"/>
      <c r="AL1182" s="64"/>
    </row>
    <row r="1183" spans="36:38" x14ac:dyDescent="0.2">
      <c r="AJ1183" s="64"/>
      <c r="AK1183" s="64"/>
      <c r="AL1183" s="64"/>
    </row>
    <row r="1184" spans="36:38" x14ac:dyDescent="0.2">
      <c r="AJ1184" s="64"/>
      <c r="AK1184" s="64"/>
      <c r="AL1184" s="64"/>
    </row>
    <row r="1185" spans="36:38" x14ac:dyDescent="0.2">
      <c r="AJ1185" s="64"/>
      <c r="AK1185" s="64"/>
      <c r="AL1185" s="64"/>
    </row>
    <row r="1186" spans="36:38" x14ac:dyDescent="0.2">
      <c r="AJ1186" s="64"/>
      <c r="AK1186" s="64"/>
      <c r="AL1186" s="64"/>
    </row>
    <row r="1187" spans="36:38" x14ac:dyDescent="0.2">
      <c r="AJ1187" s="64"/>
      <c r="AK1187" s="64"/>
      <c r="AL1187" s="64"/>
    </row>
    <row r="1188" spans="36:38" x14ac:dyDescent="0.2">
      <c r="AJ1188" s="64"/>
      <c r="AK1188" s="64"/>
      <c r="AL1188" s="64"/>
    </row>
    <row r="1189" spans="36:38" x14ac:dyDescent="0.2">
      <c r="AJ1189" s="64"/>
      <c r="AK1189" s="64"/>
      <c r="AL1189" s="64"/>
    </row>
    <row r="1190" spans="36:38" x14ac:dyDescent="0.2">
      <c r="AJ1190" s="64"/>
      <c r="AK1190" s="64"/>
      <c r="AL1190" s="64"/>
    </row>
    <row r="1191" spans="36:38" x14ac:dyDescent="0.2">
      <c r="AJ1191" s="64"/>
      <c r="AK1191" s="64"/>
      <c r="AL1191" s="64"/>
    </row>
    <row r="1192" spans="36:38" x14ac:dyDescent="0.2">
      <c r="AJ1192" s="64"/>
      <c r="AK1192" s="64"/>
      <c r="AL1192" s="64"/>
    </row>
    <row r="1193" spans="36:38" x14ac:dyDescent="0.2">
      <c r="AJ1193" s="64"/>
      <c r="AK1193" s="64"/>
      <c r="AL1193" s="64"/>
    </row>
    <row r="1194" spans="36:38" x14ac:dyDescent="0.2">
      <c r="AJ1194" s="64"/>
      <c r="AK1194" s="64"/>
      <c r="AL1194" s="64"/>
    </row>
    <row r="1195" spans="36:38" x14ac:dyDescent="0.2">
      <c r="AJ1195" s="64"/>
      <c r="AK1195" s="64"/>
      <c r="AL1195" s="64"/>
    </row>
    <row r="1196" spans="36:38" x14ac:dyDescent="0.2">
      <c r="AJ1196" s="64"/>
      <c r="AK1196" s="64"/>
      <c r="AL1196" s="64"/>
    </row>
    <row r="1197" spans="36:38" x14ac:dyDescent="0.2">
      <c r="AJ1197" s="64"/>
      <c r="AK1197" s="64"/>
      <c r="AL1197" s="64"/>
    </row>
    <row r="1198" spans="36:38" x14ac:dyDescent="0.2">
      <c r="AJ1198" s="64"/>
      <c r="AK1198" s="64"/>
      <c r="AL1198" s="64"/>
    </row>
    <row r="1199" spans="36:38" x14ac:dyDescent="0.2">
      <c r="AJ1199" s="64"/>
      <c r="AK1199" s="64"/>
      <c r="AL1199" s="64"/>
    </row>
    <row r="1200" spans="36:38" x14ac:dyDescent="0.2">
      <c r="AJ1200" s="64"/>
      <c r="AK1200" s="64"/>
      <c r="AL1200" s="64"/>
    </row>
    <row r="1201" spans="36:38" x14ac:dyDescent="0.2">
      <c r="AJ1201" s="64"/>
      <c r="AK1201" s="64"/>
      <c r="AL1201" s="64"/>
    </row>
    <row r="1202" spans="36:38" x14ac:dyDescent="0.2">
      <c r="AJ1202" s="64"/>
      <c r="AK1202" s="64"/>
      <c r="AL1202" s="64"/>
    </row>
    <row r="1203" spans="36:38" x14ac:dyDescent="0.2">
      <c r="AJ1203" s="64"/>
      <c r="AK1203" s="64"/>
      <c r="AL1203" s="64"/>
    </row>
    <row r="1204" spans="36:38" x14ac:dyDescent="0.2">
      <c r="AJ1204" s="64"/>
      <c r="AK1204" s="64"/>
      <c r="AL1204" s="64"/>
    </row>
    <row r="1205" spans="36:38" x14ac:dyDescent="0.2">
      <c r="AJ1205" s="64"/>
      <c r="AK1205" s="64"/>
      <c r="AL1205" s="64"/>
    </row>
    <row r="1206" spans="36:38" x14ac:dyDescent="0.2">
      <c r="AJ1206" s="64"/>
      <c r="AK1206" s="64"/>
      <c r="AL1206" s="64"/>
    </row>
    <row r="1207" spans="36:38" x14ac:dyDescent="0.2">
      <c r="AJ1207" s="64"/>
      <c r="AK1207" s="64"/>
      <c r="AL1207" s="64"/>
    </row>
    <row r="1208" spans="36:38" x14ac:dyDescent="0.2">
      <c r="AJ1208" s="64"/>
      <c r="AK1208" s="64"/>
      <c r="AL1208" s="64"/>
    </row>
    <row r="1209" spans="36:38" x14ac:dyDescent="0.2">
      <c r="AJ1209" s="64"/>
      <c r="AK1209" s="64"/>
      <c r="AL1209" s="64"/>
    </row>
    <row r="1210" spans="36:38" x14ac:dyDescent="0.2">
      <c r="AJ1210" s="64"/>
      <c r="AK1210" s="64"/>
      <c r="AL1210" s="64"/>
    </row>
    <row r="1211" spans="36:38" x14ac:dyDescent="0.2">
      <c r="AJ1211" s="64"/>
      <c r="AK1211" s="64"/>
      <c r="AL1211" s="64"/>
    </row>
    <row r="1212" spans="36:38" x14ac:dyDescent="0.2">
      <c r="AJ1212" s="64"/>
      <c r="AK1212" s="64"/>
      <c r="AL1212" s="64"/>
    </row>
    <row r="1213" spans="36:38" x14ac:dyDescent="0.2">
      <c r="AJ1213" s="64"/>
      <c r="AK1213" s="64"/>
      <c r="AL1213" s="64"/>
    </row>
    <row r="1214" spans="36:38" x14ac:dyDescent="0.2">
      <c r="AJ1214" s="64"/>
      <c r="AK1214" s="64"/>
      <c r="AL1214" s="64"/>
    </row>
    <row r="1215" spans="36:38" x14ac:dyDescent="0.2">
      <c r="AJ1215" s="64"/>
      <c r="AK1215" s="64"/>
      <c r="AL1215" s="64"/>
    </row>
    <row r="1216" spans="36:38" x14ac:dyDescent="0.2">
      <c r="AJ1216" s="64"/>
      <c r="AK1216" s="64"/>
      <c r="AL1216" s="64"/>
    </row>
    <row r="1217" spans="36:38" x14ac:dyDescent="0.2">
      <c r="AJ1217" s="64"/>
      <c r="AK1217" s="64"/>
      <c r="AL1217" s="64"/>
    </row>
    <row r="1218" spans="36:38" x14ac:dyDescent="0.2">
      <c r="AJ1218" s="64"/>
      <c r="AK1218" s="64"/>
      <c r="AL1218" s="64"/>
    </row>
    <row r="1219" spans="36:38" x14ac:dyDescent="0.2">
      <c r="AJ1219" s="64"/>
      <c r="AK1219" s="64"/>
      <c r="AL1219" s="64"/>
    </row>
    <row r="1220" spans="36:38" x14ac:dyDescent="0.2">
      <c r="AJ1220" s="64"/>
      <c r="AK1220" s="64"/>
      <c r="AL1220" s="64"/>
    </row>
    <row r="1221" spans="36:38" x14ac:dyDescent="0.2">
      <c r="AJ1221" s="64"/>
      <c r="AK1221" s="64"/>
      <c r="AL1221" s="64"/>
    </row>
    <row r="1222" spans="36:38" x14ac:dyDescent="0.2">
      <c r="AJ1222" s="64"/>
      <c r="AK1222" s="64"/>
      <c r="AL1222" s="64"/>
    </row>
    <row r="1223" spans="36:38" x14ac:dyDescent="0.2">
      <c r="AJ1223" s="64"/>
      <c r="AK1223" s="64"/>
      <c r="AL1223" s="64"/>
    </row>
    <row r="1224" spans="36:38" x14ac:dyDescent="0.2">
      <c r="AJ1224" s="64"/>
      <c r="AK1224" s="64"/>
      <c r="AL1224" s="64"/>
    </row>
    <row r="1225" spans="36:38" x14ac:dyDescent="0.2">
      <c r="AJ1225" s="64"/>
      <c r="AK1225" s="64"/>
      <c r="AL1225" s="64"/>
    </row>
    <row r="1226" spans="36:38" x14ac:dyDescent="0.2">
      <c r="AJ1226" s="64"/>
      <c r="AK1226" s="64"/>
      <c r="AL1226" s="64"/>
    </row>
    <row r="1227" spans="36:38" x14ac:dyDescent="0.2">
      <c r="AJ1227" s="64"/>
      <c r="AK1227" s="64"/>
      <c r="AL1227" s="64"/>
    </row>
    <row r="1228" spans="36:38" x14ac:dyDescent="0.2">
      <c r="AJ1228" s="64"/>
      <c r="AK1228" s="64"/>
      <c r="AL1228" s="64"/>
    </row>
    <row r="1229" spans="36:38" x14ac:dyDescent="0.2">
      <c r="AJ1229" s="64"/>
      <c r="AK1229" s="64"/>
      <c r="AL1229" s="64"/>
    </row>
    <row r="1230" spans="36:38" x14ac:dyDescent="0.2">
      <c r="AJ1230" s="64"/>
      <c r="AK1230" s="64"/>
      <c r="AL1230" s="64"/>
    </row>
    <row r="1231" spans="36:38" x14ac:dyDescent="0.2">
      <c r="AJ1231" s="64"/>
      <c r="AK1231" s="64"/>
      <c r="AL1231" s="64"/>
    </row>
    <row r="1232" spans="36:38" x14ac:dyDescent="0.2">
      <c r="AJ1232" s="64"/>
      <c r="AK1232" s="64"/>
      <c r="AL1232" s="64"/>
    </row>
    <row r="1233" spans="36:38" x14ac:dyDescent="0.2">
      <c r="AJ1233" s="64"/>
      <c r="AK1233" s="64"/>
      <c r="AL1233" s="64"/>
    </row>
    <row r="1234" spans="36:38" x14ac:dyDescent="0.2">
      <c r="AJ1234" s="64"/>
      <c r="AK1234" s="64"/>
      <c r="AL1234" s="64"/>
    </row>
    <row r="1235" spans="36:38" x14ac:dyDescent="0.2">
      <c r="AJ1235" s="64"/>
      <c r="AK1235" s="64"/>
      <c r="AL1235" s="64"/>
    </row>
    <row r="1236" spans="36:38" x14ac:dyDescent="0.2">
      <c r="AJ1236" s="64"/>
      <c r="AK1236" s="64"/>
      <c r="AL1236" s="64"/>
    </row>
    <row r="1237" spans="36:38" x14ac:dyDescent="0.2">
      <c r="AJ1237" s="64"/>
      <c r="AK1237" s="64"/>
      <c r="AL1237" s="64"/>
    </row>
    <row r="1238" spans="36:38" x14ac:dyDescent="0.2">
      <c r="AJ1238" s="64"/>
      <c r="AK1238" s="64"/>
      <c r="AL1238" s="64"/>
    </row>
    <row r="1239" spans="36:38" x14ac:dyDescent="0.2">
      <c r="AJ1239" s="64"/>
      <c r="AK1239" s="64"/>
      <c r="AL1239" s="64"/>
    </row>
    <row r="1240" spans="36:38" x14ac:dyDescent="0.2">
      <c r="AJ1240" s="64"/>
      <c r="AK1240" s="64"/>
      <c r="AL1240" s="64"/>
    </row>
    <row r="1241" spans="36:38" x14ac:dyDescent="0.2">
      <c r="AJ1241" s="64"/>
      <c r="AK1241" s="64"/>
      <c r="AL1241" s="64"/>
    </row>
    <row r="1242" spans="36:38" x14ac:dyDescent="0.2">
      <c r="AJ1242" s="64"/>
      <c r="AK1242" s="64"/>
      <c r="AL1242" s="64"/>
    </row>
    <row r="1243" spans="36:38" x14ac:dyDescent="0.2">
      <c r="AJ1243" s="64"/>
      <c r="AK1243" s="64"/>
      <c r="AL1243" s="64"/>
    </row>
    <row r="1244" spans="36:38" x14ac:dyDescent="0.2">
      <c r="AJ1244" s="64"/>
      <c r="AK1244" s="64"/>
      <c r="AL1244" s="64"/>
    </row>
    <row r="1245" spans="36:38" x14ac:dyDescent="0.2">
      <c r="AJ1245" s="64"/>
      <c r="AK1245" s="64"/>
      <c r="AL1245" s="64"/>
    </row>
    <row r="1246" spans="36:38" x14ac:dyDescent="0.2">
      <c r="AJ1246" s="64"/>
      <c r="AK1246" s="64"/>
      <c r="AL1246" s="64"/>
    </row>
    <row r="1247" spans="36:38" x14ac:dyDescent="0.2">
      <c r="AJ1247" s="64"/>
      <c r="AK1247" s="64"/>
      <c r="AL1247" s="64"/>
    </row>
    <row r="1248" spans="36:38" x14ac:dyDescent="0.2">
      <c r="AJ1248" s="64"/>
      <c r="AK1248" s="64"/>
      <c r="AL1248" s="64"/>
    </row>
    <row r="1249" spans="36:38" x14ac:dyDescent="0.2">
      <c r="AJ1249" s="64"/>
      <c r="AK1249" s="64"/>
      <c r="AL1249" s="64"/>
    </row>
    <row r="1250" spans="36:38" x14ac:dyDescent="0.2">
      <c r="AJ1250" s="64"/>
      <c r="AK1250" s="64"/>
      <c r="AL1250" s="64"/>
    </row>
    <row r="1251" spans="36:38" x14ac:dyDescent="0.2">
      <c r="AJ1251" s="64"/>
      <c r="AK1251" s="64"/>
      <c r="AL1251" s="64"/>
    </row>
    <row r="1252" spans="36:38" x14ac:dyDescent="0.2">
      <c r="AJ1252" s="64"/>
      <c r="AK1252" s="64"/>
      <c r="AL1252" s="64"/>
    </row>
    <row r="1253" spans="36:38" x14ac:dyDescent="0.2">
      <c r="AJ1253" s="64"/>
      <c r="AK1253" s="64"/>
      <c r="AL1253" s="64"/>
    </row>
    <row r="1254" spans="36:38" x14ac:dyDescent="0.2">
      <c r="AJ1254" s="64"/>
      <c r="AK1254" s="64"/>
      <c r="AL1254" s="64"/>
    </row>
    <row r="1255" spans="36:38" x14ac:dyDescent="0.2">
      <c r="AJ1255" s="64"/>
      <c r="AK1255" s="64"/>
      <c r="AL1255" s="64"/>
    </row>
    <row r="1256" spans="36:38" x14ac:dyDescent="0.2">
      <c r="AJ1256" s="64"/>
      <c r="AK1256" s="64"/>
      <c r="AL1256" s="64"/>
    </row>
    <row r="1257" spans="36:38" x14ac:dyDescent="0.2">
      <c r="AJ1257" s="64"/>
      <c r="AK1257" s="64"/>
      <c r="AL1257" s="64"/>
    </row>
    <row r="1258" spans="36:38" x14ac:dyDescent="0.2">
      <c r="AJ1258" s="64"/>
      <c r="AK1258" s="64"/>
      <c r="AL1258" s="64"/>
    </row>
    <row r="1259" spans="36:38" x14ac:dyDescent="0.2">
      <c r="AJ1259" s="64"/>
      <c r="AK1259" s="64"/>
      <c r="AL1259" s="64"/>
    </row>
    <row r="1260" spans="36:38" x14ac:dyDescent="0.2">
      <c r="AJ1260" s="64"/>
      <c r="AK1260" s="64"/>
      <c r="AL1260" s="64"/>
    </row>
    <row r="1261" spans="36:38" x14ac:dyDescent="0.2">
      <c r="AJ1261" s="64"/>
      <c r="AK1261" s="64"/>
      <c r="AL1261" s="64"/>
    </row>
    <row r="1262" spans="36:38" x14ac:dyDescent="0.2">
      <c r="AJ1262" s="64"/>
      <c r="AK1262" s="64"/>
      <c r="AL1262" s="64"/>
    </row>
    <row r="1263" spans="36:38" x14ac:dyDescent="0.2">
      <c r="AJ1263" s="64"/>
      <c r="AK1263" s="64"/>
      <c r="AL1263" s="64"/>
    </row>
    <row r="1264" spans="36:38" x14ac:dyDescent="0.2">
      <c r="AJ1264" s="64"/>
      <c r="AK1264" s="64"/>
      <c r="AL1264" s="64"/>
    </row>
    <row r="1265" spans="36:38" x14ac:dyDescent="0.2">
      <c r="AJ1265" s="64"/>
      <c r="AK1265" s="64"/>
      <c r="AL1265" s="64"/>
    </row>
    <row r="1266" spans="36:38" x14ac:dyDescent="0.2">
      <c r="AJ1266" s="64"/>
      <c r="AK1266" s="64"/>
      <c r="AL1266" s="64"/>
    </row>
    <row r="1267" spans="36:38" x14ac:dyDescent="0.2">
      <c r="AJ1267" s="64"/>
      <c r="AK1267" s="64"/>
      <c r="AL1267" s="64"/>
    </row>
    <row r="1268" spans="36:38" x14ac:dyDescent="0.2">
      <c r="AJ1268" s="64"/>
      <c r="AK1268" s="64"/>
      <c r="AL1268" s="64"/>
    </row>
    <row r="1269" spans="36:38" x14ac:dyDescent="0.2">
      <c r="AJ1269" s="64"/>
      <c r="AK1269" s="64"/>
      <c r="AL1269" s="64"/>
    </row>
    <row r="1270" spans="36:38" x14ac:dyDescent="0.2">
      <c r="AJ1270" s="64"/>
      <c r="AK1270" s="64"/>
      <c r="AL1270" s="64"/>
    </row>
    <row r="1271" spans="36:38" x14ac:dyDescent="0.2">
      <c r="AJ1271" s="64"/>
      <c r="AK1271" s="64"/>
      <c r="AL1271" s="64"/>
    </row>
    <row r="1272" spans="36:38" x14ac:dyDescent="0.2">
      <c r="AJ1272" s="64"/>
      <c r="AK1272" s="64"/>
      <c r="AL1272" s="64"/>
    </row>
    <row r="1273" spans="36:38" x14ac:dyDescent="0.2">
      <c r="AJ1273" s="64"/>
      <c r="AK1273" s="64"/>
      <c r="AL1273" s="64"/>
    </row>
    <row r="1274" spans="36:38" x14ac:dyDescent="0.2">
      <c r="AJ1274" s="64"/>
      <c r="AK1274" s="64"/>
      <c r="AL1274" s="64"/>
    </row>
    <row r="1275" spans="36:38" x14ac:dyDescent="0.2">
      <c r="AJ1275" s="64"/>
      <c r="AK1275" s="64"/>
      <c r="AL1275" s="64"/>
    </row>
    <row r="1276" spans="36:38" x14ac:dyDescent="0.2">
      <c r="AJ1276" s="64"/>
      <c r="AK1276" s="64"/>
      <c r="AL1276" s="64"/>
    </row>
    <row r="1277" spans="36:38" x14ac:dyDescent="0.2">
      <c r="AJ1277" s="64"/>
      <c r="AK1277" s="64"/>
      <c r="AL1277" s="64"/>
    </row>
    <row r="1278" spans="36:38" x14ac:dyDescent="0.2">
      <c r="AJ1278" s="64"/>
      <c r="AK1278" s="64"/>
      <c r="AL1278" s="64"/>
    </row>
    <row r="1279" spans="36:38" x14ac:dyDescent="0.2">
      <c r="AJ1279" s="64"/>
      <c r="AK1279" s="64"/>
      <c r="AL1279" s="64"/>
    </row>
    <row r="1280" spans="36:38" x14ac:dyDescent="0.2">
      <c r="AJ1280" s="64"/>
      <c r="AK1280" s="64"/>
      <c r="AL1280" s="64"/>
    </row>
    <row r="1281" spans="36:38" x14ac:dyDescent="0.2">
      <c r="AJ1281" s="64"/>
      <c r="AK1281" s="64"/>
      <c r="AL1281" s="64"/>
    </row>
    <row r="1282" spans="36:38" x14ac:dyDescent="0.2">
      <c r="AJ1282" s="64"/>
      <c r="AK1282" s="64"/>
      <c r="AL1282" s="64"/>
    </row>
    <row r="1283" spans="36:38" x14ac:dyDescent="0.2">
      <c r="AJ1283" s="64"/>
      <c r="AK1283" s="64"/>
      <c r="AL1283" s="64"/>
    </row>
    <row r="1284" spans="36:38" x14ac:dyDescent="0.2">
      <c r="AJ1284" s="64"/>
      <c r="AK1284" s="64"/>
      <c r="AL1284" s="64"/>
    </row>
    <row r="1285" spans="36:38" x14ac:dyDescent="0.2">
      <c r="AJ1285" s="64"/>
      <c r="AK1285" s="64"/>
      <c r="AL1285" s="64"/>
    </row>
    <row r="1286" spans="36:38" x14ac:dyDescent="0.2">
      <c r="AJ1286" s="64"/>
      <c r="AK1286" s="64"/>
      <c r="AL1286" s="64"/>
    </row>
    <row r="1287" spans="36:38" x14ac:dyDescent="0.2">
      <c r="AJ1287" s="64"/>
      <c r="AK1287" s="64"/>
      <c r="AL1287" s="64"/>
    </row>
    <row r="1288" spans="36:38" x14ac:dyDescent="0.2">
      <c r="AJ1288" s="64"/>
      <c r="AK1288" s="64"/>
      <c r="AL1288" s="64"/>
    </row>
    <row r="1289" spans="36:38" x14ac:dyDescent="0.2">
      <c r="AJ1289" s="64"/>
      <c r="AK1289" s="64"/>
      <c r="AL1289" s="64"/>
    </row>
    <row r="1290" spans="36:38" x14ac:dyDescent="0.2">
      <c r="AJ1290" s="64"/>
      <c r="AK1290" s="64"/>
      <c r="AL1290" s="64"/>
    </row>
    <row r="1291" spans="36:38" x14ac:dyDescent="0.2">
      <c r="AJ1291" s="64"/>
      <c r="AK1291" s="64"/>
      <c r="AL1291" s="64"/>
    </row>
    <row r="1292" spans="36:38" x14ac:dyDescent="0.2">
      <c r="AJ1292" s="64"/>
      <c r="AK1292" s="64"/>
      <c r="AL1292" s="64"/>
    </row>
    <row r="1293" spans="36:38" x14ac:dyDescent="0.2">
      <c r="AJ1293" s="64"/>
      <c r="AK1293" s="64"/>
      <c r="AL1293" s="64"/>
    </row>
    <row r="1294" spans="36:38" x14ac:dyDescent="0.2">
      <c r="AJ1294" s="64"/>
      <c r="AK1294" s="64"/>
      <c r="AL1294" s="64"/>
    </row>
    <row r="1295" spans="36:38" x14ac:dyDescent="0.2">
      <c r="AJ1295" s="64"/>
      <c r="AK1295" s="64"/>
      <c r="AL1295" s="64"/>
    </row>
    <row r="1296" spans="36:38" x14ac:dyDescent="0.2">
      <c r="AJ1296" s="64"/>
      <c r="AK1296" s="64"/>
      <c r="AL1296" s="64"/>
    </row>
    <row r="1297" spans="36:38" x14ac:dyDescent="0.2">
      <c r="AJ1297" s="64"/>
      <c r="AK1297" s="64"/>
      <c r="AL1297" s="64"/>
    </row>
    <row r="1298" spans="36:38" x14ac:dyDescent="0.2">
      <c r="AJ1298" s="64"/>
      <c r="AK1298" s="64"/>
      <c r="AL1298" s="64"/>
    </row>
    <row r="1299" spans="36:38" x14ac:dyDescent="0.2">
      <c r="AJ1299" s="64"/>
      <c r="AK1299" s="64"/>
      <c r="AL1299" s="64"/>
    </row>
    <row r="1300" spans="36:38" x14ac:dyDescent="0.2">
      <c r="AJ1300" s="64"/>
      <c r="AK1300" s="64"/>
      <c r="AL1300" s="64"/>
    </row>
    <row r="1301" spans="36:38" x14ac:dyDescent="0.2">
      <c r="AJ1301" s="64"/>
      <c r="AK1301" s="64"/>
      <c r="AL1301" s="64"/>
    </row>
    <row r="1302" spans="36:38" x14ac:dyDescent="0.2">
      <c r="AJ1302" s="64"/>
      <c r="AK1302" s="64"/>
      <c r="AL1302" s="64"/>
    </row>
    <row r="1303" spans="36:38" x14ac:dyDescent="0.2">
      <c r="AJ1303" s="64"/>
      <c r="AK1303" s="64"/>
      <c r="AL1303" s="64"/>
    </row>
    <row r="1304" spans="36:38" x14ac:dyDescent="0.2">
      <c r="AJ1304" s="64"/>
      <c r="AK1304" s="64"/>
      <c r="AL1304" s="64"/>
    </row>
    <row r="1305" spans="36:38" x14ac:dyDescent="0.2">
      <c r="AJ1305" s="64"/>
      <c r="AK1305" s="64"/>
      <c r="AL1305" s="64"/>
    </row>
    <row r="1306" spans="36:38" x14ac:dyDescent="0.2">
      <c r="AJ1306" s="64"/>
      <c r="AK1306" s="64"/>
      <c r="AL1306" s="64"/>
    </row>
    <row r="1307" spans="36:38" x14ac:dyDescent="0.2">
      <c r="AJ1307" s="64"/>
      <c r="AK1307" s="64"/>
      <c r="AL1307" s="64"/>
    </row>
    <row r="1308" spans="36:38" x14ac:dyDescent="0.2">
      <c r="AJ1308" s="64"/>
      <c r="AK1308" s="64"/>
      <c r="AL1308" s="64"/>
    </row>
    <row r="1309" spans="36:38" x14ac:dyDescent="0.2">
      <c r="AJ1309" s="64"/>
      <c r="AK1309" s="64"/>
      <c r="AL1309" s="64"/>
    </row>
    <row r="1310" spans="36:38" x14ac:dyDescent="0.2">
      <c r="AJ1310" s="64"/>
      <c r="AK1310" s="64"/>
      <c r="AL1310" s="64"/>
    </row>
    <row r="1311" spans="36:38" x14ac:dyDescent="0.2">
      <c r="AJ1311" s="64"/>
      <c r="AK1311" s="64"/>
      <c r="AL1311" s="64"/>
    </row>
    <row r="1312" spans="36:38" x14ac:dyDescent="0.2">
      <c r="AJ1312" s="64"/>
      <c r="AK1312" s="64"/>
      <c r="AL1312" s="64"/>
    </row>
    <row r="1313" spans="36:38" x14ac:dyDescent="0.2">
      <c r="AJ1313" s="64"/>
      <c r="AK1313" s="64"/>
      <c r="AL1313" s="64"/>
    </row>
    <row r="1314" spans="36:38" x14ac:dyDescent="0.2">
      <c r="AJ1314" s="64"/>
      <c r="AK1314" s="64"/>
      <c r="AL1314" s="64"/>
    </row>
    <row r="1315" spans="36:38" x14ac:dyDescent="0.2">
      <c r="AJ1315" s="64"/>
      <c r="AK1315" s="64"/>
      <c r="AL1315" s="64"/>
    </row>
    <row r="1316" spans="36:38" x14ac:dyDescent="0.2">
      <c r="AJ1316" s="64"/>
      <c r="AK1316" s="64"/>
      <c r="AL1316" s="64"/>
    </row>
    <row r="1317" spans="36:38" x14ac:dyDescent="0.2">
      <c r="AJ1317" s="64"/>
      <c r="AK1317" s="64"/>
      <c r="AL1317" s="64"/>
    </row>
    <row r="1318" spans="36:38" x14ac:dyDescent="0.2">
      <c r="AJ1318" s="64"/>
      <c r="AK1318" s="64"/>
      <c r="AL1318" s="64"/>
    </row>
    <row r="1319" spans="36:38" x14ac:dyDescent="0.2">
      <c r="AJ1319" s="64"/>
      <c r="AK1319" s="64"/>
      <c r="AL1319" s="64"/>
    </row>
    <row r="1320" spans="36:38" x14ac:dyDescent="0.2">
      <c r="AJ1320" s="64"/>
      <c r="AK1320" s="64"/>
      <c r="AL1320" s="64"/>
    </row>
    <row r="1321" spans="36:38" x14ac:dyDescent="0.2">
      <c r="AJ1321" s="64"/>
      <c r="AK1321" s="64"/>
      <c r="AL1321" s="64"/>
    </row>
    <row r="1322" spans="36:38" x14ac:dyDescent="0.2">
      <c r="AJ1322" s="64"/>
      <c r="AK1322" s="64"/>
      <c r="AL1322" s="64"/>
    </row>
    <row r="1323" spans="36:38" x14ac:dyDescent="0.2">
      <c r="AJ1323" s="64"/>
      <c r="AK1323" s="64"/>
      <c r="AL1323" s="64"/>
    </row>
    <row r="1324" spans="36:38" x14ac:dyDescent="0.2">
      <c r="AJ1324" s="64"/>
      <c r="AK1324" s="64"/>
      <c r="AL1324" s="64"/>
    </row>
    <row r="1325" spans="36:38" x14ac:dyDescent="0.2">
      <c r="AJ1325" s="64"/>
      <c r="AK1325" s="64"/>
      <c r="AL1325" s="64"/>
    </row>
    <row r="1326" spans="36:38" x14ac:dyDescent="0.2">
      <c r="AJ1326" s="64"/>
      <c r="AK1326" s="64"/>
      <c r="AL1326" s="64"/>
    </row>
    <row r="1327" spans="36:38" x14ac:dyDescent="0.2">
      <c r="AJ1327" s="64"/>
      <c r="AK1327" s="64"/>
      <c r="AL1327" s="64"/>
    </row>
    <row r="1328" spans="36:38" x14ac:dyDescent="0.2">
      <c r="AJ1328" s="64"/>
      <c r="AK1328" s="64"/>
      <c r="AL1328" s="64"/>
    </row>
    <row r="1329" spans="36:38" x14ac:dyDescent="0.2">
      <c r="AJ1329" s="64"/>
      <c r="AK1329" s="64"/>
      <c r="AL1329" s="64"/>
    </row>
    <row r="1330" spans="36:38" x14ac:dyDescent="0.2">
      <c r="AJ1330" s="64"/>
      <c r="AK1330" s="64"/>
      <c r="AL1330" s="64"/>
    </row>
    <row r="1331" spans="36:38" x14ac:dyDescent="0.2">
      <c r="AJ1331" s="64"/>
      <c r="AK1331" s="64"/>
      <c r="AL1331" s="64"/>
    </row>
    <row r="1332" spans="36:38" x14ac:dyDescent="0.2">
      <c r="AJ1332" s="64"/>
      <c r="AK1332" s="64"/>
      <c r="AL1332" s="64"/>
    </row>
    <row r="1333" spans="36:38" x14ac:dyDescent="0.2">
      <c r="AJ1333" s="64"/>
      <c r="AK1333" s="64"/>
      <c r="AL1333" s="64"/>
    </row>
    <row r="1334" spans="36:38" x14ac:dyDescent="0.2">
      <c r="AJ1334" s="64"/>
      <c r="AK1334" s="64"/>
      <c r="AL1334" s="64"/>
    </row>
    <row r="1335" spans="36:38" x14ac:dyDescent="0.2">
      <c r="AJ1335" s="64"/>
      <c r="AK1335" s="64"/>
      <c r="AL1335" s="64"/>
    </row>
    <row r="1336" spans="36:38" x14ac:dyDescent="0.2">
      <c r="AJ1336" s="64"/>
      <c r="AK1336" s="64"/>
      <c r="AL1336" s="64"/>
    </row>
    <row r="1337" spans="36:38" x14ac:dyDescent="0.2">
      <c r="AJ1337" s="64"/>
      <c r="AK1337" s="64"/>
      <c r="AL1337" s="64"/>
    </row>
    <row r="1338" spans="36:38" x14ac:dyDescent="0.2">
      <c r="AJ1338" s="64"/>
      <c r="AK1338" s="64"/>
      <c r="AL1338" s="64"/>
    </row>
    <row r="1339" spans="36:38" x14ac:dyDescent="0.2">
      <c r="AJ1339" s="64"/>
      <c r="AK1339" s="64"/>
      <c r="AL1339" s="64"/>
    </row>
    <row r="1340" spans="36:38" x14ac:dyDescent="0.2">
      <c r="AJ1340" s="64"/>
      <c r="AK1340" s="64"/>
      <c r="AL1340" s="64"/>
    </row>
    <row r="1341" spans="36:38" x14ac:dyDescent="0.2">
      <c r="AJ1341" s="64"/>
      <c r="AK1341" s="64"/>
      <c r="AL1341" s="64"/>
    </row>
    <row r="1342" spans="36:38" x14ac:dyDescent="0.2">
      <c r="AJ1342" s="64"/>
      <c r="AK1342" s="64"/>
      <c r="AL1342" s="64"/>
    </row>
    <row r="1343" spans="36:38" x14ac:dyDescent="0.2">
      <c r="AJ1343" s="64"/>
      <c r="AK1343" s="64"/>
      <c r="AL1343" s="64"/>
    </row>
    <row r="1344" spans="36:38" x14ac:dyDescent="0.2">
      <c r="AJ1344" s="64"/>
      <c r="AK1344" s="64"/>
      <c r="AL1344" s="64"/>
    </row>
    <row r="1345" spans="36:38" x14ac:dyDescent="0.2">
      <c r="AJ1345" s="64"/>
      <c r="AK1345" s="64"/>
      <c r="AL1345" s="64"/>
    </row>
    <row r="1346" spans="36:38" x14ac:dyDescent="0.2">
      <c r="AJ1346" s="64"/>
      <c r="AK1346" s="64"/>
      <c r="AL1346" s="64"/>
    </row>
    <row r="1347" spans="36:38" x14ac:dyDescent="0.2">
      <c r="AJ1347" s="64"/>
      <c r="AK1347" s="64"/>
      <c r="AL1347" s="64"/>
    </row>
    <row r="1348" spans="36:38" x14ac:dyDescent="0.2">
      <c r="AJ1348" s="64"/>
      <c r="AK1348" s="64"/>
      <c r="AL1348" s="64"/>
    </row>
    <row r="1349" spans="36:38" x14ac:dyDescent="0.2">
      <c r="AJ1349" s="64"/>
      <c r="AK1349" s="64"/>
      <c r="AL1349" s="64"/>
    </row>
    <row r="1350" spans="36:38" x14ac:dyDescent="0.2">
      <c r="AJ1350" s="64"/>
      <c r="AK1350" s="64"/>
      <c r="AL1350" s="64"/>
    </row>
    <row r="1351" spans="36:38" x14ac:dyDescent="0.2">
      <c r="AJ1351" s="64"/>
      <c r="AK1351" s="64"/>
      <c r="AL1351" s="64"/>
    </row>
    <row r="1352" spans="36:38" x14ac:dyDescent="0.2">
      <c r="AJ1352" s="64"/>
      <c r="AK1352" s="64"/>
      <c r="AL1352" s="64"/>
    </row>
    <row r="1353" spans="36:38" x14ac:dyDescent="0.2">
      <c r="AJ1353" s="64"/>
      <c r="AK1353" s="64"/>
      <c r="AL1353" s="64"/>
    </row>
    <row r="1354" spans="36:38" x14ac:dyDescent="0.2">
      <c r="AJ1354" s="64"/>
      <c r="AK1354" s="64"/>
      <c r="AL1354" s="64"/>
    </row>
    <row r="1355" spans="36:38" x14ac:dyDescent="0.2">
      <c r="AJ1355" s="64"/>
      <c r="AK1355" s="64"/>
      <c r="AL1355" s="64"/>
    </row>
    <row r="1356" spans="36:38" x14ac:dyDescent="0.2">
      <c r="AJ1356" s="64"/>
      <c r="AK1356" s="64"/>
      <c r="AL1356" s="64"/>
    </row>
    <row r="1357" spans="36:38" x14ac:dyDescent="0.2">
      <c r="AJ1357" s="64"/>
      <c r="AK1357" s="64"/>
      <c r="AL1357" s="64"/>
    </row>
    <row r="1358" spans="36:38" x14ac:dyDescent="0.2">
      <c r="AJ1358" s="64"/>
      <c r="AK1358" s="64"/>
      <c r="AL1358" s="64"/>
    </row>
    <row r="1359" spans="36:38" x14ac:dyDescent="0.2">
      <c r="AJ1359" s="64"/>
      <c r="AK1359" s="64"/>
      <c r="AL1359" s="64"/>
    </row>
    <row r="1360" spans="36:38" x14ac:dyDescent="0.2">
      <c r="AJ1360" s="64"/>
      <c r="AK1360" s="64"/>
      <c r="AL1360" s="64"/>
    </row>
    <row r="1361" spans="36:38" x14ac:dyDescent="0.2">
      <c r="AJ1361" s="64"/>
      <c r="AK1361" s="64"/>
      <c r="AL1361" s="64"/>
    </row>
    <row r="1362" spans="36:38" x14ac:dyDescent="0.2">
      <c r="AJ1362" s="64"/>
      <c r="AK1362" s="64"/>
      <c r="AL1362" s="64"/>
    </row>
    <row r="1363" spans="36:38" x14ac:dyDescent="0.2">
      <c r="AJ1363" s="64"/>
      <c r="AK1363" s="64"/>
      <c r="AL1363" s="64"/>
    </row>
    <row r="1364" spans="36:38" x14ac:dyDescent="0.2">
      <c r="AJ1364" s="64"/>
      <c r="AK1364" s="64"/>
      <c r="AL1364" s="64"/>
    </row>
    <row r="1365" spans="36:38" x14ac:dyDescent="0.2">
      <c r="AJ1365" s="64"/>
      <c r="AK1365" s="64"/>
      <c r="AL1365" s="64"/>
    </row>
    <row r="1366" spans="36:38" x14ac:dyDescent="0.2">
      <c r="AJ1366" s="64"/>
      <c r="AK1366" s="64"/>
      <c r="AL1366" s="64"/>
    </row>
    <row r="1367" spans="36:38" x14ac:dyDescent="0.2">
      <c r="AJ1367" s="64"/>
      <c r="AK1367" s="64"/>
      <c r="AL1367" s="64"/>
    </row>
    <row r="1368" spans="36:38" x14ac:dyDescent="0.2">
      <c r="AJ1368" s="64"/>
      <c r="AK1368" s="64"/>
      <c r="AL1368" s="64"/>
    </row>
    <row r="1369" spans="36:38" x14ac:dyDescent="0.2">
      <c r="AJ1369" s="64"/>
      <c r="AK1369" s="64"/>
      <c r="AL1369" s="64"/>
    </row>
    <row r="1370" spans="36:38" x14ac:dyDescent="0.2">
      <c r="AJ1370" s="64"/>
      <c r="AK1370" s="64"/>
      <c r="AL1370" s="64"/>
    </row>
    <row r="1371" spans="36:38" x14ac:dyDescent="0.2">
      <c r="AJ1371" s="64"/>
      <c r="AK1371" s="64"/>
      <c r="AL1371" s="64"/>
    </row>
    <row r="1372" spans="36:38" x14ac:dyDescent="0.2">
      <c r="AJ1372" s="64"/>
      <c r="AK1372" s="64"/>
      <c r="AL1372" s="64"/>
    </row>
    <row r="1373" spans="36:38" x14ac:dyDescent="0.2">
      <c r="AJ1373" s="64"/>
      <c r="AK1373" s="64"/>
      <c r="AL1373" s="64"/>
    </row>
    <row r="1374" spans="36:38" x14ac:dyDescent="0.2">
      <c r="AJ1374" s="64"/>
      <c r="AK1374" s="64"/>
      <c r="AL1374" s="64"/>
    </row>
    <row r="1375" spans="36:38" x14ac:dyDescent="0.2">
      <c r="AJ1375" s="64"/>
      <c r="AK1375" s="64"/>
      <c r="AL1375" s="64"/>
    </row>
    <row r="1376" spans="36:38" x14ac:dyDescent="0.2">
      <c r="AJ1376" s="64"/>
      <c r="AK1376" s="64"/>
      <c r="AL1376" s="64"/>
    </row>
    <row r="1377" spans="36:38" x14ac:dyDescent="0.2">
      <c r="AJ1377" s="64"/>
      <c r="AK1377" s="64"/>
      <c r="AL1377" s="64"/>
    </row>
    <row r="1378" spans="36:38" x14ac:dyDescent="0.2">
      <c r="AJ1378" s="64"/>
      <c r="AK1378" s="64"/>
      <c r="AL1378" s="64"/>
    </row>
    <row r="1379" spans="36:38" x14ac:dyDescent="0.2">
      <c r="AJ1379" s="64"/>
      <c r="AK1379" s="64"/>
      <c r="AL1379" s="64"/>
    </row>
    <row r="1380" spans="36:38" x14ac:dyDescent="0.2">
      <c r="AJ1380" s="64"/>
      <c r="AK1380" s="64"/>
      <c r="AL1380" s="64"/>
    </row>
    <row r="1381" spans="36:38" x14ac:dyDescent="0.2">
      <c r="AJ1381" s="64"/>
      <c r="AK1381" s="64"/>
      <c r="AL1381" s="64"/>
    </row>
    <row r="1382" spans="36:38" x14ac:dyDescent="0.2">
      <c r="AJ1382" s="64"/>
      <c r="AK1382" s="64"/>
      <c r="AL1382" s="64"/>
    </row>
    <row r="1383" spans="36:38" x14ac:dyDescent="0.2">
      <c r="AJ1383" s="64"/>
      <c r="AK1383" s="64"/>
      <c r="AL1383" s="64"/>
    </row>
    <row r="1384" spans="36:38" x14ac:dyDescent="0.2">
      <c r="AJ1384" s="64"/>
      <c r="AK1384" s="64"/>
      <c r="AL1384" s="64"/>
    </row>
    <row r="1385" spans="36:38" x14ac:dyDescent="0.2">
      <c r="AJ1385" s="64"/>
      <c r="AK1385" s="64"/>
      <c r="AL1385" s="64"/>
    </row>
    <row r="1386" spans="36:38" x14ac:dyDescent="0.2">
      <c r="AJ1386" s="64"/>
      <c r="AK1386" s="64"/>
      <c r="AL1386" s="64"/>
    </row>
    <row r="1387" spans="36:38" x14ac:dyDescent="0.2">
      <c r="AJ1387" s="64"/>
      <c r="AK1387" s="64"/>
      <c r="AL1387" s="64"/>
    </row>
    <row r="1388" spans="36:38" x14ac:dyDescent="0.2">
      <c r="AJ1388" s="64"/>
      <c r="AK1388" s="64"/>
      <c r="AL1388" s="64"/>
    </row>
    <row r="1389" spans="36:38" x14ac:dyDescent="0.2">
      <c r="AJ1389" s="64"/>
      <c r="AK1389" s="64"/>
      <c r="AL1389" s="64"/>
    </row>
    <row r="1390" spans="36:38" x14ac:dyDescent="0.2">
      <c r="AJ1390" s="64"/>
      <c r="AK1390" s="64"/>
      <c r="AL1390" s="64"/>
    </row>
    <row r="1391" spans="36:38" x14ac:dyDescent="0.2">
      <c r="AJ1391" s="64"/>
      <c r="AK1391" s="64"/>
      <c r="AL1391" s="64"/>
    </row>
    <row r="1392" spans="36:38" x14ac:dyDescent="0.2">
      <c r="AJ1392" s="64"/>
      <c r="AK1392" s="64"/>
      <c r="AL1392" s="64"/>
    </row>
    <row r="1393" spans="36:38" x14ac:dyDescent="0.2">
      <c r="AJ1393" s="64"/>
      <c r="AK1393" s="64"/>
      <c r="AL1393" s="64"/>
    </row>
    <row r="1394" spans="36:38" x14ac:dyDescent="0.2">
      <c r="AJ1394" s="64"/>
      <c r="AK1394" s="64"/>
      <c r="AL1394" s="64"/>
    </row>
    <row r="1395" spans="36:38" x14ac:dyDescent="0.2">
      <c r="AJ1395" s="64"/>
      <c r="AK1395" s="64"/>
      <c r="AL1395" s="64"/>
    </row>
    <row r="1396" spans="36:38" x14ac:dyDescent="0.2">
      <c r="AJ1396" s="64"/>
      <c r="AK1396" s="64"/>
      <c r="AL1396" s="64"/>
    </row>
    <row r="1397" spans="36:38" x14ac:dyDescent="0.2">
      <c r="AJ1397" s="64"/>
      <c r="AK1397" s="64"/>
      <c r="AL1397" s="64"/>
    </row>
    <row r="1398" spans="36:38" x14ac:dyDescent="0.2">
      <c r="AJ1398" s="64"/>
      <c r="AK1398" s="64"/>
      <c r="AL1398" s="64"/>
    </row>
    <row r="1399" spans="36:38" x14ac:dyDescent="0.2">
      <c r="AJ1399" s="64"/>
      <c r="AK1399" s="64"/>
      <c r="AL1399" s="64"/>
    </row>
    <row r="1400" spans="36:38" x14ac:dyDescent="0.2">
      <c r="AJ1400" s="64"/>
      <c r="AK1400" s="64"/>
      <c r="AL1400" s="64"/>
    </row>
    <row r="1401" spans="36:38" x14ac:dyDescent="0.2">
      <c r="AJ1401" s="64"/>
      <c r="AK1401" s="64"/>
      <c r="AL1401" s="64"/>
    </row>
    <row r="1402" spans="36:38" x14ac:dyDescent="0.2">
      <c r="AJ1402" s="64"/>
      <c r="AK1402" s="64"/>
      <c r="AL1402" s="64"/>
    </row>
    <row r="1403" spans="36:38" x14ac:dyDescent="0.2">
      <c r="AJ1403" s="64"/>
      <c r="AK1403" s="64"/>
      <c r="AL1403" s="64"/>
    </row>
    <row r="1404" spans="36:38" x14ac:dyDescent="0.2">
      <c r="AJ1404" s="64"/>
      <c r="AK1404" s="64"/>
      <c r="AL1404" s="64"/>
    </row>
    <row r="1405" spans="36:38" x14ac:dyDescent="0.2">
      <c r="AJ1405" s="64"/>
      <c r="AK1405" s="64"/>
      <c r="AL1405" s="64"/>
    </row>
    <row r="1406" spans="36:38" x14ac:dyDescent="0.2">
      <c r="AJ1406" s="64"/>
      <c r="AK1406" s="64"/>
      <c r="AL1406" s="64"/>
    </row>
    <row r="1407" spans="36:38" x14ac:dyDescent="0.2">
      <c r="AJ1407" s="64"/>
      <c r="AK1407" s="64"/>
      <c r="AL1407" s="64"/>
    </row>
    <row r="1408" spans="36:38" x14ac:dyDescent="0.2">
      <c r="AJ1408" s="64"/>
      <c r="AK1408" s="64"/>
      <c r="AL1408" s="64"/>
    </row>
    <row r="1409" spans="36:38" x14ac:dyDescent="0.2">
      <c r="AJ1409" s="64"/>
      <c r="AK1409" s="64"/>
      <c r="AL1409" s="64"/>
    </row>
    <row r="1410" spans="36:38" x14ac:dyDescent="0.2">
      <c r="AJ1410" s="64"/>
      <c r="AK1410" s="64"/>
      <c r="AL1410" s="64"/>
    </row>
    <row r="1411" spans="36:38" x14ac:dyDescent="0.2">
      <c r="AJ1411" s="64"/>
      <c r="AK1411" s="64"/>
      <c r="AL1411" s="64"/>
    </row>
    <row r="1412" spans="36:38" x14ac:dyDescent="0.2">
      <c r="AJ1412" s="64"/>
      <c r="AK1412" s="64"/>
      <c r="AL1412" s="64"/>
    </row>
    <row r="1413" spans="36:38" x14ac:dyDescent="0.2">
      <c r="AJ1413" s="64"/>
      <c r="AK1413" s="64"/>
      <c r="AL1413" s="64"/>
    </row>
    <row r="1414" spans="36:38" x14ac:dyDescent="0.2">
      <c r="AJ1414" s="64"/>
      <c r="AK1414" s="64"/>
      <c r="AL1414" s="64"/>
    </row>
    <row r="1415" spans="36:38" x14ac:dyDescent="0.2">
      <c r="AJ1415" s="64"/>
      <c r="AK1415" s="64"/>
      <c r="AL1415" s="64"/>
    </row>
    <row r="1416" spans="36:38" x14ac:dyDescent="0.2">
      <c r="AJ1416" s="64"/>
      <c r="AK1416" s="64"/>
      <c r="AL1416" s="64"/>
    </row>
    <row r="1417" spans="36:38" x14ac:dyDescent="0.2">
      <c r="AJ1417" s="64"/>
      <c r="AK1417" s="64"/>
      <c r="AL1417" s="64"/>
    </row>
    <row r="1418" spans="36:38" x14ac:dyDescent="0.2">
      <c r="AJ1418" s="64"/>
      <c r="AK1418" s="64"/>
      <c r="AL1418" s="64"/>
    </row>
    <row r="1419" spans="36:38" x14ac:dyDescent="0.2">
      <c r="AJ1419" s="64"/>
      <c r="AK1419" s="64"/>
      <c r="AL1419" s="64"/>
    </row>
    <row r="1420" spans="36:38" x14ac:dyDescent="0.2">
      <c r="AJ1420" s="64"/>
      <c r="AK1420" s="64"/>
      <c r="AL1420" s="64"/>
    </row>
    <row r="1421" spans="36:38" x14ac:dyDescent="0.2">
      <c r="AJ1421" s="64"/>
      <c r="AK1421" s="64"/>
      <c r="AL1421" s="64"/>
    </row>
    <row r="1422" spans="36:38" x14ac:dyDescent="0.2">
      <c r="AJ1422" s="64"/>
      <c r="AK1422" s="64"/>
      <c r="AL1422" s="64"/>
    </row>
    <row r="1423" spans="36:38" x14ac:dyDescent="0.2">
      <c r="AJ1423" s="64"/>
      <c r="AK1423" s="64"/>
      <c r="AL1423" s="64"/>
    </row>
    <row r="1424" spans="36:38" x14ac:dyDescent="0.2">
      <c r="AJ1424" s="64"/>
      <c r="AK1424" s="64"/>
      <c r="AL1424" s="64"/>
    </row>
    <row r="1425" spans="36:38" x14ac:dyDescent="0.2">
      <c r="AJ1425" s="64"/>
      <c r="AK1425" s="64"/>
      <c r="AL1425" s="64"/>
    </row>
    <row r="1426" spans="36:38" x14ac:dyDescent="0.2">
      <c r="AJ1426" s="64"/>
      <c r="AK1426" s="64"/>
      <c r="AL1426" s="64"/>
    </row>
    <row r="1427" spans="36:38" x14ac:dyDescent="0.2">
      <c r="AJ1427" s="64"/>
      <c r="AK1427" s="64"/>
      <c r="AL1427" s="64"/>
    </row>
    <row r="1428" spans="36:38" x14ac:dyDescent="0.2">
      <c r="AJ1428" s="64"/>
      <c r="AK1428" s="64"/>
      <c r="AL1428" s="64"/>
    </row>
    <row r="1429" spans="36:38" x14ac:dyDescent="0.2">
      <c r="AJ1429" s="64"/>
      <c r="AK1429" s="64"/>
      <c r="AL1429" s="64"/>
    </row>
    <row r="1430" spans="36:38" x14ac:dyDescent="0.2">
      <c r="AJ1430" s="64"/>
      <c r="AK1430" s="64"/>
      <c r="AL1430" s="64"/>
    </row>
    <row r="1431" spans="36:38" x14ac:dyDescent="0.2">
      <c r="AJ1431" s="64"/>
      <c r="AK1431" s="64"/>
      <c r="AL1431" s="64"/>
    </row>
    <row r="1432" spans="36:38" x14ac:dyDescent="0.2">
      <c r="AJ1432" s="64"/>
      <c r="AK1432" s="64"/>
      <c r="AL1432" s="64"/>
    </row>
    <row r="1433" spans="36:38" x14ac:dyDescent="0.2">
      <c r="AJ1433" s="64"/>
      <c r="AK1433" s="64"/>
      <c r="AL1433" s="64"/>
    </row>
    <row r="1434" spans="36:38" x14ac:dyDescent="0.2">
      <c r="AJ1434" s="64"/>
      <c r="AK1434" s="64"/>
      <c r="AL1434" s="64"/>
    </row>
    <row r="1435" spans="36:38" x14ac:dyDescent="0.2">
      <c r="AJ1435" s="64"/>
      <c r="AK1435" s="64"/>
      <c r="AL1435" s="64"/>
    </row>
    <row r="1436" spans="36:38" x14ac:dyDescent="0.2">
      <c r="AJ1436" s="64"/>
      <c r="AK1436" s="64"/>
      <c r="AL1436" s="64"/>
    </row>
    <row r="1437" spans="36:38" x14ac:dyDescent="0.2">
      <c r="AJ1437" s="64"/>
      <c r="AK1437" s="64"/>
      <c r="AL1437" s="64"/>
    </row>
    <row r="1438" spans="36:38" x14ac:dyDescent="0.2">
      <c r="AJ1438" s="64"/>
      <c r="AK1438" s="64"/>
      <c r="AL1438" s="64"/>
    </row>
    <row r="1439" spans="36:38" x14ac:dyDescent="0.2">
      <c r="AJ1439" s="64"/>
      <c r="AK1439" s="64"/>
      <c r="AL1439" s="64"/>
    </row>
    <row r="1440" spans="36:38" x14ac:dyDescent="0.2">
      <c r="AJ1440" s="64"/>
      <c r="AK1440" s="64"/>
      <c r="AL1440" s="64"/>
    </row>
    <row r="1441" spans="36:38" x14ac:dyDescent="0.2">
      <c r="AJ1441" s="64"/>
      <c r="AK1441" s="64"/>
      <c r="AL1441" s="64"/>
    </row>
    <row r="1442" spans="36:38" x14ac:dyDescent="0.2">
      <c r="AJ1442" s="64"/>
      <c r="AK1442" s="64"/>
      <c r="AL1442" s="64"/>
    </row>
    <row r="1443" spans="36:38" x14ac:dyDescent="0.2">
      <c r="AJ1443" s="64"/>
      <c r="AK1443" s="64"/>
      <c r="AL1443" s="64"/>
    </row>
    <row r="1444" spans="36:38" x14ac:dyDescent="0.2">
      <c r="AJ1444" s="64"/>
      <c r="AK1444" s="64"/>
      <c r="AL1444" s="64"/>
    </row>
    <row r="1445" spans="36:38" x14ac:dyDescent="0.2">
      <c r="AJ1445" s="64"/>
      <c r="AK1445" s="64"/>
      <c r="AL1445" s="64"/>
    </row>
    <row r="1446" spans="36:38" x14ac:dyDescent="0.2">
      <c r="AJ1446" s="64"/>
      <c r="AK1446" s="64"/>
      <c r="AL1446" s="64"/>
    </row>
    <row r="1447" spans="36:38" x14ac:dyDescent="0.2">
      <c r="AJ1447" s="64"/>
      <c r="AK1447" s="64"/>
      <c r="AL1447" s="64"/>
    </row>
    <row r="1448" spans="36:38" x14ac:dyDescent="0.2">
      <c r="AJ1448" s="64"/>
      <c r="AK1448" s="64"/>
      <c r="AL1448" s="64"/>
    </row>
    <row r="1449" spans="36:38" x14ac:dyDescent="0.2">
      <c r="AJ1449" s="64"/>
      <c r="AK1449" s="64"/>
      <c r="AL1449" s="64"/>
    </row>
    <row r="1450" spans="36:38" x14ac:dyDescent="0.2">
      <c r="AJ1450" s="64"/>
      <c r="AK1450" s="64"/>
      <c r="AL1450" s="64"/>
    </row>
    <row r="1451" spans="36:38" x14ac:dyDescent="0.2">
      <c r="AJ1451" s="64"/>
      <c r="AK1451" s="64"/>
      <c r="AL1451" s="64"/>
    </row>
    <row r="1452" spans="36:38" x14ac:dyDescent="0.2">
      <c r="AJ1452" s="64"/>
      <c r="AK1452" s="64"/>
      <c r="AL1452" s="64"/>
    </row>
    <row r="1453" spans="36:38" x14ac:dyDescent="0.2">
      <c r="AJ1453" s="64"/>
      <c r="AK1453" s="64"/>
      <c r="AL1453" s="64"/>
    </row>
    <row r="1454" spans="36:38" x14ac:dyDescent="0.2">
      <c r="AJ1454" s="64"/>
      <c r="AK1454" s="64"/>
      <c r="AL1454" s="64"/>
    </row>
    <row r="1455" spans="36:38" x14ac:dyDescent="0.2">
      <c r="AJ1455" s="64"/>
      <c r="AK1455" s="64"/>
      <c r="AL1455" s="64"/>
    </row>
    <row r="1456" spans="36:38" x14ac:dyDescent="0.2">
      <c r="AJ1456" s="64"/>
      <c r="AK1456" s="64"/>
      <c r="AL1456" s="64"/>
    </row>
    <row r="1457" spans="36:38" x14ac:dyDescent="0.2">
      <c r="AJ1457" s="64"/>
      <c r="AK1457" s="64"/>
      <c r="AL1457" s="64"/>
    </row>
    <row r="1458" spans="36:38" x14ac:dyDescent="0.2">
      <c r="AJ1458" s="64"/>
      <c r="AK1458" s="64"/>
      <c r="AL1458" s="64"/>
    </row>
    <row r="1459" spans="36:38" x14ac:dyDescent="0.2">
      <c r="AJ1459" s="64"/>
      <c r="AK1459" s="64"/>
      <c r="AL1459" s="64"/>
    </row>
    <row r="1460" spans="36:38" x14ac:dyDescent="0.2">
      <c r="AJ1460" s="64"/>
      <c r="AK1460" s="64"/>
      <c r="AL1460" s="64"/>
    </row>
    <row r="1461" spans="36:38" x14ac:dyDescent="0.2">
      <c r="AJ1461" s="64"/>
      <c r="AK1461" s="64"/>
      <c r="AL1461" s="64"/>
    </row>
    <row r="1462" spans="36:38" x14ac:dyDescent="0.2">
      <c r="AJ1462" s="64"/>
      <c r="AK1462" s="64"/>
      <c r="AL1462" s="64"/>
    </row>
    <row r="1463" spans="36:38" x14ac:dyDescent="0.2">
      <c r="AJ1463" s="64"/>
      <c r="AK1463" s="64"/>
      <c r="AL1463" s="64"/>
    </row>
    <row r="1464" spans="36:38" x14ac:dyDescent="0.2">
      <c r="AJ1464" s="64"/>
      <c r="AK1464" s="64"/>
      <c r="AL1464" s="64"/>
    </row>
    <row r="1465" spans="36:38" x14ac:dyDescent="0.2">
      <c r="AJ1465" s="64"/>
      <c r="AK1465" s="64"/>
      <c r="AL1465" s="64"/>
    </row>
    <row r="1466" spans="36:38" x14ac:dyDescent="0.2">
      <c r="AJ1466" s="64"/>
      <c r="AK1466" s="64"/>
      <c r="AL1466" s="64"/>
    </row>
    <row r="1467" spans="36:38" x14ac:dyDescent="0.2">
      <c r="AJ1467" s="64"/>
      <c r="AK1467" s="64"/>
      <c r="AL1467" s="64"/>
    </row>
    <row r="1468" spans="36:38" x14ac:dyDescent="0.2">
      <c r="AJ1468" s="64"/>
      <c r="AK1468" s="64"/>
      <c r="AL1468" s="64"/>
    </row>
    <row r="1469" spans="36:38" x14ac:dyDescent="0.2">
      <c r="AJ1469" s="64"/>
      <c r="AK1469" s="64"/>
      <c r="AL1469" s="64"/>
    </row>
    <row r="1470" spans="36:38" x14ac:dyDescent="0.2">
      <c r="AJ1470" s="64"/>
      <c r="AK1470" s="64"/>
      <c r="AL1470" s="64"/>
    </row>
    <row r="1471" spans="36:38" x14ac:dyDescent="0.2">
      <c r="AJ1471" s="64"/>
      <c r="AK1471" s="64"/>
      <c r="AL1471" s="64"/>
    </row>
    <row r="1472" spans="36:38" x14ac:dyDescent="0.2">
      <c r="AJ1472" s="64"/>
      <c r="AK1472" s="64"/>
      <c r="AL1472" s="64"/>
    </row>
    <row r="1473" spans="36:38" x14ac:dyDescent="0.2">
      <c r="AJ1473" s="64"/>
      <c r="AK1473" s="64"/>
      <c r="AL1473" s="64"/>
    </row>
    <row r="1474" spans="36:38" x14ac:dyDescent="0.2">
      <c r="AJ1474" s="64"/>
      <c r="AK1474" s="64"/>
      <c r="AL1474" s="64"/>
    </row>
    <row r="1475" spans="36:38" x14ac:dyDescent="0.2">
      <c r="AJ1475" s="64"/>
      <c r="AK1475" s="64"/>
      <c r="AL1475" s="64"/>
    </row>
    <row r="1476" spans="36:38" x14ac:dyDescent="0.2">
      <c r="AJ1476" s="64"/>
      <c r="AK1476" s="64"/>
      <c r="AL1476" s="64"/>
    </row>
    <row r="1477" spans="36:38" x14ac:dyDescent="0.2">
      <c r="AJ1477" s="64"/>
      <c r="AK1477" s="64"/>
      <c r="AL1477" s="64"/>
    </row>
    <row r="1478" spans="36:38" x14ac:dyDescent="0.2">
      <c r="AJ1478" s="64"/>
      <c r="AK1478" s="64"/>
      <c r="AL1478" s="64"/>
    </row>
    <row r="1479" spans="36:38" x14ac:dyDescent="0.2">
      <c r="AJ1479" s="64"/>
      <c r="AK1479" s="64"/>
      <c r="AL1479" s="64"/>
    </row>
    <row r="1480" spans="36:38" x14ac:dyDescent="0.2">
      <c r="AJ1480" s="64"/>
      <c r="AK1480" s="64"/>
      <c r="AL1480" s="64"/>
    </row>
    <row r="1481" spans="36:38" x14ac:dyDescent="0.2">
      <c r="AJ1481" s="64"/>
      <c r="AK1481" s="64"/>
      <c r="AL1481" s="64"/>
    </row>
    <row r="1482" spans="36:38" x14ac:dyDescent="0.2">
      <c r="AJ1482" s="64"/>
      <c r="AK1482" s="64"/>
      <c r="AL1482" s="64"/>
    </row>
    <row r="1483" spans="36:38" x14ac:dyDescent="0.2">
      <c r="AJ1483" s="64"/>
      <c r="AK1483" s="64"/>
      <c r="AL1483" s="64"/>
    </row>
    <row r="1484" spans="36:38" x14ac:dyDescent="0.2">
      <c r="AJ1484" s="64"/>
      <c r="AK1484" s="64"/>
      <c r="AL1484" s="64"/>
    </row>
    <row r="1485" spans="36:38" x14ac:dyDescent="0.2">
      <c r="AJ1485" s="64"/>
      <c r="AK1485" s="64"/>
      <c r="AL1485" s="64"/>
    </row>
    <row r="1486" spans="36:38" x14ac:dyDescent="0.2">
      <c r="AJ1486" s="64"/>
      <c r="AK1486" s="64"/>
      <c r="AL1486" s="64"/>
    </row>
    <row r="1487" spans="36:38" x14ac:dyDescent="0.2">
      <c r="AJ1487" s="64"/>
      <c r="AK1487" s="64"/>
      <c r="AL1487" s="64"/>
    </row>
    <row r="1488" spans="36:38" x14ac:dyDescent="0.2">
      <c r="AJ1488" s="64"/>
      <c r="AK1488" s="64"/>
      <c r="AL1488" s="64"/>
    </row>
    <row r="1489" spans="36:38" x14ac:dyDescent="0.2">
      <c r="AJ1489" s="64"/>
      <c r="AK1489" s="64"/>
      <c r="AL1489" s="64"/>
    </row>
    <row r="1490" spans="36:38" x14ac:dyDescent="0.2">
      <c r="AJ1490" s="64"/>
      <c r="AK1490" s="64"/>
      <c r="AL1490" s="64"/>
    </row>
    <row r="1491" spans="36:38" x14ac:dyDescent="0.2">
      <c r="AJ1491" s="64"/>
      <c r="AK1491" s="64"/>
      <c r="AL1491" s="64"/>
    </row>
    <row r="1492" spans="36:38" x14ac:dyDescent="0.2">
      <c r="AJ1492" s="64"/>
      <c r="AK1492" s="64"/>
      <c r="AL1492" s="64"/>
    </row>
    <row r="1493" spans="36:38" x14ac:dyDescent="0.2">
      <c r="AJ1493" s="64"/>
      <c r="AK1493" s="64"/>
      <c r="AL1493" s="64"/>
    </row>
    <row r="1494" spans="36:38" x14ac:dyDescent="0.2">
      <c r="AJ1494" s="64"/>
      <c r="AK1494" s="64"/>
      <c r="AL1494" s="64"/>
    </row>
    <row r="1495" spans="36:38" x14ac:dyDescent="0.2">
      <c r="AJ1495" s="64"/>
      <c r="AK1495" s="64"/>
      <c r="AL1495" s="64"/>
    </row>
    <row r="1496" spans="36:38" x14ac:dyDescent="0.2">
      <c r="AJ1496" s="64"/>
      <c r="AK1496" s="64"/>
      <c r="AL1496" s="64"/>
    </row>
    <row r="1497" spans="36:38" x14ac:dyDescent="0.2">
      <c r="AJ1497" s="64"/>
      <c r="AK1497" s="64"/>
      <c r="AL1497" s="64"/>
    </row>
    <row r="1498" spans="36:38" x14ac:dyDescent="0.2">
      <c r="AJ1498" s="64"/>
      <c r="AK1498" s="64"/>
      <c r="AL1498" s="64"/>
    </row>
    <row r="1499" spans="36:38" x14ac:dyDescent="0.2">
      <c r="AJ1499" s="64"/>
      <c r="AK1499" s="64"/>
      <c r="AL1499" s="64"/>
    </row>
    <row r="1500" spans="36:38" x14ac:dyDescent="0.2">
      <c r="AJ1500" s="64"/>
      <c r="AK1500" s="64"/>
      <c r="AL1500" s="64"/>
    </row>
    <row r="1501" spans="36:38" x14ac:dyDescent="0.2">
      <c r="AJ1501" s="64"/>
      <c r="AK1501" s="64"/>
      <c r="AL1501" s="64"/>
    </row>
    <row r="1502" spans="36:38" x14ac:dyDescent="0.2">
      <c r="AJ1502" s="64"/>
      <c r="AK1502" s="64"/>
      <c r="AL1502" s="64"/>
    </row>
    <row r="1503" spans="36:38" x14ac:dyDescent="0.2">
      <c r="AJ1503" s="64"/>
      <c r="AK1503" s="64"/>
      <c r="AL1503" s="64"/>
    </row>
    <row r="1504" spans="36:38" x14ac:dyDescent="0.2">
      <c r="AJ1504" s="64"/>
      <c r="AK1504" s="64"/>
      <c r="AL1504" s="64"/>
    </row>
    <row r="1505" spans="36:38" x14ac:dyDescent="0.2">
      <c r="AJ1505" s="64"/>
      <c r="AK1505" s="64"/>
      <c r="AL1505" s="64"/>
    </row>
    <row r="1506" spans="36:38" x14ac:dyDescent="0.2">
      <c r="AJ1506" s="64"/>
      <c r="AK1506" s="64"/>
      <c r="AL1506" s="64"/>
    </row>
    <row r="1507" spans="36:38" x14ac:dyDescent="0.2">
      <c r="AJ1507" s="64"/>
      <c r="AK1507" s="64"/>
      <c r="AL1507" s="64"/>
    </row>
    <row r="1508" spans="36:38" x14ac:dyDescent="0.2">
      <c r="AJ1508" s="64"/>
      <c r="AK1508" s="64"/>
      <c r="AL1508" s="64"/>
    </row>
    <row r="1509" spans="36:38" x14ac:dyDescent="0.2">
      <c r="AJ1509" s="64"/>
      <c r="AK1509" s="64"/>
      <c r="AL1509" s="64"/>
    </row>
    <row r="1510" spans="36:38" x14ac:dyDescent="0.2">
      <c r="AJ1510" s="64"/>
      <c r="AK1510" s="64"/>
      <c r="AL1510" s="64"/>
    </row>
    <row r="1511" spans="36:38" x14ac:dyDescent="0.2">
      <c r="AJ1511" s="64"/>
      <c r="AK1511" s="64"/>
      <c r="AL1511" s="64"/>
    </row>
    <row r="1512" spans="36:38" x14ac:dyDescent="0.2">
      <c r="AJ1512" s="64"/>
      <c r="AK1512" s="64"/>
      <c r="AL1512" s="64"/>
    </row>
    <row r="1513" spans="36:38" x14ac:dyDescent="0.2">
      <c r="AJ1513" s="64"/>
      <c r="AK1513" s="64"/>
      <c r="AL1513" s="64"/>
    </row>
    <row r="1514" spans="36:38" x14ac:dyDescent="0.2">
      <c r="AJ1514" s="64"/>
      <c r="AK1514" s="64"/>
      <c r="AL1514" s="64"/>
    </row>
    <row r="1515" spans="36:38" x14ac:dyDescent="0.2">
      <c r="AJ1515" s="64"/>
      <c r="AK1515" s="64"/>
      <c r="AL1515" s="64"/>
    </row>
    <row r="1516" spans="36:38" x14ac:dyDescent="0.2">
      <c r="AJ1516" s="64"/>
      <c r="AK1516" s="64"/>
      <c r="AL1516" s="64"/>
    </row>
    <row r="1517" spans="36:38" x14ac:dyDescent="0.2">
      <c r="AJ1517" s="64"/>
      <c r="AK1517" s="64"/>
      <c r="AL1517" s="64"/>
    </row>
    <row r="1518" spans="36:38" x14ac:dyDescent="0.2">
      <c r="AJ1518" s="64"/>
      <c r="AK1518" s="64"/>
      <c r="AL1518" s="64"/>
    </row>
    <row r="1519" spans="36:38" x14ac:dyDescent="0.2">
      <c r="AJ1519" s="64"/>
      <c r="AK1519" s="64"/>
      <c r="AL1519" s="64"/>
    </row>
    <row r="1520" spans="36:38" x14ac:dyDescent="0.2">
      <c r="AJ1520" s="64"/>
      <c r="AK1520" s="64"/>
      <c r="AL1520" s="64"/>
    </row>
    <row r="1521" spans="36:38" x14ac:dyDescent="0.2">
      <c r="AJ1521" s="64"/>
      <c r="AK1521" s="64"/>
      <c r="AL1521" s="64"/>
    </row>
    <row r="1522" spans="36:38" x14ac:dyDescent="0.2">
      <c r="AJ1522" s="64"/>
      <c r="AK1522" s="64"/>
      <c r="AL1522" s="64"/>
    </row>
    <row r="1523" spans="36:38" x14ac:dyDescent="0.2">
      <c r="AJ1523" s="64"/>
      <c r="AK1523" s="64"/>
      <c r="AL1523" s="64"/>
    </row>
    <row r="1524" spans="36:38" x14ac:dyDescent="0.2">
      <c r="AJ1524" s="64"/>
      <c r="AK1524" s="64"/>
      <c r="AL1524" s="64"/>
    </row>
    <row r="1525" spans="36:38" x14ac:dyDescent="0.2">
      <c r="AJ1525" s="64"/>
      <c r="AK1525" s="64"/>
      <c r="AL1525" s="64"/>
    </row>
    <row r="1526" spans="36:38" x14ac:dyDescent="0.2">
      <c r="AJ1526" s="64"/>
      <c r="AK1526" s="64"/>
      <c r="AL1526" s="64"/>
    </row>
    <row r="1527" spans="36:38" x14ac:dyDescent="0.2">
      <c r="AJ1527" s="64"/>
      <c r="AK1527" s="64"/>
      <c r="AL1527" s="64"/>
    </row>
    <row r="1528" spans="36:38" x14ac:dyDescent="0.2">
      <c r="AJ1528" s="64"/>
      <c r="AK1528" s="64"/>
      <c r="AL1528" s="64"/>
    </row>
    <row r="1529" spans="36:38" x14ac:dyDescent="0.2">
      <c r="AJ1529" s="64"/>
      <c r="AK1529" s="64"/>
      <c r="AL1529" s="64"/>
    </row>
    <row r="1530" spans="36:38" x14ac:dyDescent="0.2">
      <c r="AJ1530" s="64"/>
      <c r="AK1530" s="64"/>
      <c r="AL1530" s="64"/>
    </row>
    <row r="1531" spans="36:38" x14ac:dyDescent="0.2">
      <c r="AJ1531" s="64"/>
      <c r="AK1531" s="64"/>
      <c r="AL1531" s="64"/>
    </row>
    <row r="1532" spans="36:38" x14ac:dyDescent="0.2">
      <c r="AJ1532" s="64"/>
      <c r="AK1532" s="64"/>
      <c r="AL1532" s="64"/>
    </row>
    <row r="1533" spans="36:38" x14ac:dyDescent="0.2">
      <c r="AJ1533" s="64"/>
      <c r="AK1533" s="64"/>
      <c r="AL1533" s="64"/>
    </row>
    <row r="1534" spans="36:38" x14ac:dyDescent="0.2">
      <c r="AJ1534" s="64"/>
      <c r="AK1534" s="64"/>
      <c r="AL1534" s="64"/>
    </row>
    <row r="1535" spans="36:38" x14ac:dyDescent="0.2">
      <c r="AJ1535" s="64"/>
      <c r="AK1535" s="64"/>
      <c r="AL1535" s="64"/>
    </row>
    <row r="1536" spans="36:38" x14ac:dyDescent="0.2">
      <c r="AJ1536" s="64"/>
      <c r="AK1536" s="64"/>
      <c r="AL1536" s="64"/>
    </row>
    <row r="1537" spans="36:38" x14ac:dyDescent="0.2">
      <c r="AJ1537" s="64"/>
      <c r="AK1537" s="64"/>
      <c r="AL1537" s="64"/>
    </row>
    <row r="1538" spans="36:38" x14ac:dyDescent="0.2">
      <c r="AJ1538" s="64"/>
      <c r="AK1538" s="64"/>
      <c r="AL1538" s="64"/>
    </row>
    <row r="1539" spans="36:38" x14ac:dyDescent="0.2">
      <c r="AJ1539" s="64"/>
      <c r="AK1539" s="64"/>
      <c r="AL1539" s="64"/>
    </row>
    <row r="1540" spans="36:38" x14ac:dyDescent="0.2">
      <c r="AJ1540" s="64"/>
      <c r="AK1540" s="64"/>
      <c r="AL1540" s="64"/>
    </row>
    <row r="1541" spans="36:38" x14ac:dyDescent="0.2">
      <c r="AJ1541" s="64"/>
      <c r="AK1541" s="64"/>
      <c r="AL1541" s="64"/>
    </row>
    <row r="1542" spans="36:38" x14ac:dyDescent="0.2">
      <c r="AJ1542" s="64"/>
      <c r="AK1542" s="64"/>
      <c r="AL1542" s="64"/>
    </row>
  </sheetData>
  <phoneticPr fontId="0" type="noConversion"/>
  <conditionalFormatting sqref="AG5:AI64">
    <cfRule type="cellIs" dxfId="28" priority="5" stopIfTrue="1" operator="equal">
      <formula>0</formula>
    </cfRule>
  </conditionalFormatting>
  <conditionalFormatting sqref="AH5:AK64">
    <cfRule type="cellIs" dxfId="27" priority="4" stopIfTrue="1" operator="equal">
      <formula>0</formula>
    </cfRule>
  </conditionalFormatting>
  <conditionalFormatting sqref="AH5:AK64">
    <cfRule type="cellIs" dxfId="26" priority="3" stopIfTrue="1" operator="equal">
      <formula>0</formula>
    </cfRule>
  </conditionalFormatting>
  <conditionalFormatting sqref="AI5:AL64">
    <cfRule type="cellIs" dxfId="25" priority="2" stopIfTrue="1" operator="equal">
      <formula>0</formula>
    </cfRule>
  </conditionalFormatting>
  <conditionalFormatting sqref="AJ35:AN58 AJ5:AL34 AJ59:AL84">
    <cfRule type="cellIs" dxfId="24" priority="1" stopIfTrue="1" operator="equal">
      <formula>0</formula>
    </cfRule>
  </conditionalFormatting>
  <printOptions horizontalCentered="1" verticalCentered="1"/>
  <pageMargins left="0.25" right="0.25" top="0.7" bottom="0.47" header="0.42" footer="0.3"/>
  <pageSetup paperSize="5" scale="30" orientation="landscape" cellComments="asDisplayed" horizontalDpi="300" verticalDpi="300" r:id="rId1"/>
  <headerFooter alignWithMargins="0">
    <oddHeader>&amp;C&amp;"Lucida Sans Unicode,Bold"&amp;11COMPANY -  BRAND - SEASON
&amp;A</oddHeader>
    <oddFooter>&amp;R&amp;"Lucida Sans Unicode,Regular"&amp;9&amp;D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E253"/>
  <sheetViews>
    <sheetView view="pageBreakPreview" zoomScale="60" zoomScaleNormal="100" workbookViewId="0">
      <selection activeCell="K5" sqref="K5"/>
    </sheetView>
  </sheetViews>
  <sheetFormatPr defaultColWidth="8.7109375" defaultRowHeight="16.5" x14ac:dyDescent="0.25"/>
  <cols>
    <col min="1" max="1" width="5.85546875" style="138" customWidth="1"/>
    <col min="2" max="2" width="7.7109375" style="138" customWidth="1"/>
    <col min="3" max="3" width="15.28515625" style="143" customWidth="1"/>
    <col min="4" max="4" width="5.28515625" style="143" customWidth="1"/>
    <col min="5" max="5" width="5.28515625" style="201" customWidth="1"/>
    <col min="6" max="6" width="24.42578125" style="201" customWidth="1"/>
    <col min="7" max="7" width="4.7109375" style="146" bestFit="1" customWidth="1"/>
    <col min="8" max="8" width="11.7109375" style="143" customWidth="1"/>
    <col min="9" max="9" width="4" style="147" bestFit="1" customWidth="1"/>
    <col min="10" max="10" width="8.140625" style="148" bestFit="1" customWidth="1"/>
    <col min="11" max="11" width="4.140625" style="147" customWidth="1"/>
    <col min="12" max="12" width="9.42578125" style="148" customWidth="1"/>
    <col min="13" max="13" width="1.85546875" style="125" bestFit="1" customWidth="1"/>
    <col min="14" max="14" width="9.7109375" style="139" customWidth="1"/>
    <col min="15" max="15" width="1.7109375" style="140" customWidth="1"/>
    <col min="16" max="18" width="6.140625" style="133" customWidth="1"/>
    <col min="19" max="19" width="0.85546875" style="133" customWidth="1"/>
    <col min="20" max="20" width="5" style="141" bestFit="1" customWidth="1"/>
    <col min="21" max="22" width="5.42578125" style="138" bestFit="1" customWidth="1"/>
    <col min="23" max="23" width="0.85546875" style="138" customWidth="1"/>
    <col min="24" max="24" width="3" style="142" customWidth="1"/>
    <col min="25" max="25" width="4.42578125" style="143" bestFit="1" customWidth="1"/>
    <col min="26" max="27" width="5.42578125" style="143" bestFit="1" customWidth="1"/>
    <col min="28" max="28" width="1.85546875" style="138" customWidth="1"/>
    <col min="29" max="29" width="5.140625" style="144" bestFit="1" customWidth="1"/>
    <col min="30" max="30" width="5.140625" style="145" customWidth="1"/>
    <col min="31" max="31" width="5" style="143" customWidth="1"/>
    <col min="32" max="16384" width="8.7109375" style="138"/>
  </cols>
  <sheetData>
    <row r="1" spans="1:14" ht="111.75" customHeight="1" thickBot="1" x14ac:dyDescent="0.3">
      <c r="D1" s="208"/>
      <c r="E1" s="208"/>
      <c r="F1" s="208"/>
      <c r="G1" s="208"/>
      <c r="H1" s="208"/>
      <c r="I1" s="208"/>
      <c r="J1" s="243" t="e">
        <f>J207</f>
        <v>#REF!</v>
      </c>
      <c r="K1" s="208"/>
      <c r="L1" s="208"/>
    </row>
    <row r="2" spans="1:14" s="122" customFormat="1" ht="49.5" customHeight="1" thickTop="1" thickBot="1" x14ac:dyDescent="0.3">
      <c r="B2" s="211"/>
      <c r="C2" s="212" t="s">
        <v>27</v>
      </c>
      <c r="D2" s="212" t="s">
        <v>49</v>
      </c>
      <c r="E2" s="212" t="s">
        <v>28</v>
      </c>
      <c r="F2" s="212" t="s">
        <v>29</v>
      </c>
      <c r="G2" s="213" t="s">
        <v>30</v>
      </c>
      <c r="H2" s="212" t="s">
        <v>31</v>
      </c>
      <c r="I2" s="214" t="s">
        <v>32</v>
      </c>
      <c r="J2" s="215" t="s">
        <v>82</v>
      </c>
      <c r="K2" s="214" t="s">
        <v>33</v>
      </c>
      <c r="L2" s="216" t="s">
        <v>34</v>
      </c>
      <c r="M2" s="123"/>
      <c r="N2"/>
    </row>
    <row r="3" spans="1:14" s="124" customFormat="1" ht="17.25" thickTop="1" x14ac:dyDescent="0.25">
      <c r="A3" s="124" t="s">
        <v>42</v>
      </c>
      <c r="B3" s="159"/>
      <c r="C3" s="160" t="e">
        <f>#REF!</f>
        <v>#REF!</v>
      </c>
      <c r="D3" s="197" t="e">
        <f>IF(ISBLANK(VLOOKUP(M3,#REF!,2,FALSE))," ",VLOOKUP(M3,#REF!,2,FALSE))</f>
        <v>#REF!</v>
      </c>
      <c r="E3" s="197" t="e">
        <f>IF(ISBLANK(VLOOKUP(M3,#REF!,3,FALSE))," ",VLOOKUP(M3,#REF!,3,FALSE))</f>
        <v>#REF!</v>
      </c>
      <c r="F3" s="197" t="e">
        <f>IF(ISBLANK(VLOOKUP(M3,#REF!,4,FALSE))," ",VLOOKUP(M3,#REF!,4,FALSE))</f>
        <v>#REF!</v>
      </c>
      <c r="G3" s="161" t="e">
        <f>VLOOKUP(M3,#REF!,33,FALSE)</f>
        <v>#REF!</v>
      </c>
      <c r="H3" s="161" t="e">
        <f>VLOOKUP(M3,#REF!,5,FALSE)</f>
        <v>#REF!</v>
      </c>
      <c r="I3" s="162" t="e">
        <f>VLOOKUP($M3,#REF!,6,FALSE)</f>
        <v>#REF!</v>
      </c>
      <c r="J3" s="163" t="e">
        <f t="shared" ref="J3:J11" si="0">G3*I3</f>
        <v>#REF!</v>
      </c>
      <c r="K3" s="162" t="e">
        <f>VLOOKUP($M3,#REF!,7,FALSE)</f>
        <v>#REF!</v>
      </c>
      <c r="L3" s="189" t="e">
        <f t="shared" ref="L3:L11" si="1">G3*K3</f>
        <v>#REF!</v>
      </c>
      <c r="M3" s="125">
        <v>5</v>
      </c>
    </row>
    <row r="4" spans="1:14" s="124" customFormat="1" x14ac:dyDescent="0.25">
      <c r="A4" s="202" t="e">
        <f>C4=#REF!</f>
        <v>#REF!</v>
      </c>
      <c r="B4" s="164" t="s">
        <v>35</v>
      </c>
      <c r="C4" s="165" t="e">
        <f>G43</f>
        <v>#REF!</v>
      </c>
      <c r="D4" s="165" t="e">
        <f>IF(ISBLANK(VLOOKUP(M4,#REF!,2,FALSE))," ",VLOOKUP(M4,#REF!,2,FALSE))</f>
        <v>#REF!</v>
      </c>
      <c r="E4" s="166" t="e">
        <f>IF(ISBLANK(VLOOKUP(M4,#REF!,3,FALSE))," ",VLOOKUP(M4,#REF!,3,FALSE))</f>
        <v>#REF!</v>
      </c>
      <c r="F4" s="166" t="e">
        <f>IF(ISBLANK(VLOOKUP(M4,#REF!,4,FALSE))," ",VLOOKUP(M4,#REF!,4,FALSE))</f>
        <v>#REF!</v>
      </c>
      <c r="G4" s="167" t="e">
        <f>VLOOKUP(M4,#REF!,33,FALSE)</f>
        <v>#REF!</v>
      </c>
      <c r="H4" s="168" t="e">
        <f>VLOOKUP(M4,#REF!,5,FALSE)</f>
        <v>#REF!</v>
      </c>
      <c r="I4" s="169" t="e">
        <f>VLOOKUP($M4,#REF!,6,FALSE)</f>
        <v>#REF!</v>
      </c>
      <c r="J4" s="170" t="e">
        <f t="shared" si="0"/>
        <v>#REF!</v>
      </c>
      <c r="K4" s="169" t="e">
        <f>VLOOKUP($M4,#REF!,7,FALSE)</f>
        <v>#REF!</v>
      </c>
      <c r="L4" s="186" t="e">
        <f t="shared" si="1"/>
        <v>#REF!</v>
      </c>
      <c r="M4" s="125">
        <v>6</v>
      </c>
    </row>
    <row r="5" spans="1:14" s="124" customFormat="1" x14ac:dyDescent="0.25">
      <c r="A5" s="202" t="e">
        <f>C5=#REF!</f>
        <v>#REF!</v>
      </c>
      <c r="B5" s="164" t="s">
        <v>36</v>
      </c>
      <c r="C5" s="171" t="e">
        <f>J43</f>
        <v>#REF!</v>
      </c>
      <c r="D5" s="171" t="e">
        <f>IF(ISBLANK(VLOOKUP(M5,#REF!,2,FALSE))," ",VLOOKUP(M5,#REF!,2,FALSE))</f>
        <v>#REF!</v>
      </c>
      <c r="E5" s="166"/>
      <c r="F5" s="166"/>
      <c r="G5" s="167" t="e">
        <f>VLOOKUP(M5,#REF!,33,FALSE)</f>
        <v>#REF!</v>
      </c>
      <c r="H5" s="168" t="e">
        <f>VLOOKUP(M5,#REF!,5,FALSE)</f>
        <v>#REF!</v>
      </c>
      <c r="I5" s="169" t="e">
        <f>VLOOKUP($M5,#REF!,6,FALSE)</f>
        <v>#REF!</v>
      </c>
      <c r="J5" s="170" t="e">
        <f t="shared" si="0"/>
        <v>#REF!</v>
      </c>
      <c r="K5" s="169" t="e">
        <f>VLOOKUP($M5,#REF!,7,FALSE)</f>
        <v>#REF!</v>
      </c>
      <c r="L5" s="186" t="e">
        <f t="shared" si="1"/>
        <v>#REF!</v>
      </c>
      <c r="M5" s="125">
        <v>7</v>
      </c>
    </row>
    <row r="6" spans="1:14" s="124" customFormat="1" x14ac:dyDescent="0.25">
      <c r="A6" s="202" t="e">
        <f>C6=#REF!</f>
        <v>#REF!</v>
      </c>
      <c r="B6" s="164" t="s">
        <v>41</v>
      </c>
      <c r="C6" s="171" t="e">
        <f>L43</f>
        <v>#REF!</v>
      </c>
      <c r="D6" s="171"/>
      <c r="E6" s="166"/>
      <c r="F6" s="166"/>
      <c r="G6" s="167" t="e">
        <f>VLOOKUP(M6,#REF!,33,FALSE)</f>
        <v>#REF!</v>
      </c>
      <c r="H6" s="168" t="e">
        <f>VLOOKUP(M6,#REF!,5,FALSE)</f>
        <v>#REF!</v>
      </c>
      <c r="I6" s="169" t="e">
        <f>VLOOKUP($M6,#REF!,6,FALSE)</f>
        <v>#REF!</v>
      </c>
      <c r="J6" s="170" t="e">
        <f t="shared" si="0"/>
        <v>#REF!</v>
      </c>
      <c r="K6" s="169" t="e">
        <f>VLOOKUP($M6,#REF!,7,FALSE)</f>
        <v>#REF!</v>
      </c>
      <c r="L6" s="186" t="e">
        <f t="shared" si="1"/>
        <v>#REF!</v>
      </c>
      <c r="M6" s="125">
        <v>8</v>
      </c>
    </row>
    <row r="7" spans="1:14" s="124" customFormat="1" hidden="1" x14ac:dyDescent="0.25">
      <c r="A7" s="202"/>
      <c r="B7" s="164"/>
      <c r="C7" s="172"/>
      <c r="D7" s="171" t="e">
        <f>IF(ISBLANK(VLOOKUP(M7,#REF!,2,FALSE))," ",VLOOKUP(M7,#REF!,2,FALSE))</f>
        <v>#REF!</v>
      </c>
      <c r="E7" s="166" t="e">
        <f>IF(ISBLANK(VLOOKUP(M7,#REF!,3,FALSE))," ",VLOOKUP(M7,#REF!,3,FALSE))</f>
        <v>#REF!</v>
      </c>
      <c r="F7" s="166" t="e">
        <f>IF(ISBLANK(VLOOKUP(M7,#REF!,4,FALSE))," ",VLOOKUP(M7,#REF!,4,FALSE))</f>
        <v>#REF!</v>
      </c>
      <c r="G7" s="167" t="e">
        <f>VLOOKUP(M7,#REF!,33,FALSE)</f>
        <v>#REF!</v>
      </c>
      <c r="H7" s="168" t="e">
        <f>VLOOKUP(M7,#REF!,5,FALSE)</f>
        <v>#REF!</v>
      </c>
      <c r="I7" s="169" t="e">
        <f>VLOOKUP($M7,#REF!,6,FALSE)</f>
        <v>#REF!</v>
      </c>
      <c r="J7" s="170" t="e">
        <f t="shared" si="0"/>
        <v>#REF!</v>
      </c>
      <c r="K7" s="169" t="e">
        <f>VLOOKUP($M7,#REF!,7,FALSE)</f>
        <v>#REF!</v>
      </c>
      <c r="L7" s="186" t="e">
        <f t="shared" si="1"/>
        <v>#REF!</v>
      </c>
      <c r="M7" s="125">
        <v>15</v>
      </c>
    </row>
    <row r="8" spans="1:14" s="124" customFormat="1" hidden="1" x14ac:dyDescent="0.25">
      <c r="B8" s="164"/>
      <c r="C8" s="172"/>
      <c r="D8" s="171" t="e">
        <f>IF(ISBLANK(VLOOKUP(M8,#REF!,2,FALSE))," ",VLOOKUP(M8,#REF!,2,FALSE))</f>
        <v>#REF!</v>
      </c>
      <c r="E8" s="166" t="e">
        <f>IF(ISBLANK(VLOOKUP(M8,#REF!,3,FALSE))," ",VLOOKUP(M8,#REF!,3,FALSE))</f>
        <v>#REF!</v>
      </c>
      <c r="F8" s="166" t="e">
        <f>IF(ISBLANK(VLOOKUP(M8,#REF!,4,FALSE))," ",VLOOKUP(M8,#REF!,4,FALSE))</f>
        <v>#REF!</v>
      </c>
      <c r="G8" s="167" t="e">
        <f>VLOOKUP(M8,#REF!,33,FALSE)</f>
        <v>#REF!</v>
      </c>
      <c r="H8" s="168" t="e">
        <f>VLOOKUP(M8,#REF!,5,FALSE)</f>
        <v>#REF!</v>
      </c>
      <c r="I8" s="169" t="e">
        <f>VLOOKUP($M8,#REF!,6,FALSE)</f>
        <v>#REF!</v>
      </c>
      <c r="J8" s="170" t="e">
        <f t="shared" si="0"/>
        <v>#REF!</v>
      </c>
      <c r="K8" s="169" t="e">
        <f>VLOOKUP($M8,#REF!,7,FALSE)</f>
        <v>#REF!</v>
      </c>
      <c r="L8" s="186" t="e">
        <f t="shared" si="1"/>
        <v>#REF!</v>
      </c>
      <c r="M8" s="125">
        <v>16</v>
      </c>
    </row>
    <row r="9" spans="1:14" s="124" customFormat="1" hidden="1" x14ac:dyDescent="0.25">
      <c r="B9" s="164"/>
      <c r="C9" s="172"/>
      <c r="D9" s="171" t="e">
        <f>IF(ISBLANK(VLOOKUP(M9,#REF!,2,FALSE))," ",VLOOKUP(M9,#REF!,2,FALSE))</f>
        <v>#REF!</v>
      </c>
      <c r="E9" s="166" t="e">
        <f>IF(ISBLANK(VLOOKUP(M9,#REF!,3,FALSE))," ",VLOOKUP(M9,#REF!,3,FALSE))</f>
        <v>#REF!</v>
      </c>
      <c r="F9" s="166"/>
      <c r="G9" s="167" t="e">
        <f>VLOOKUP(M9,#REF!,33,FALSE)</f>
        <v>#REF!</v>
      </c>
      <c r="H9" s="168" t="e">
        <f>VLOOKUP(M9,#REF!,5,FALSE)</f>
        <v>#REF!</v>
      </c>
      <c r="I9" s="169" t="e">
        <f>VLOOKUP($M9,#REF!,6,FALSE)</f>
        <v>#REF!</v>
      </c>
      <c r="J9" s="170" t="e">
        <f t="shared" si="0"/>
        <v>#REF!</v>
      </c>
      <c r="K9" s="169" t="e">
        <f>VLOOKUP($M9,#REF!,7,FALSE)</f>
        <v>#REF!</v>
      </c>
      <c r="L9" s="186" t="e">
        <f t="shared" si="1"/>
        <v>#REF!</v>
      </c>
      <c r="M9" s="125">
        <v>17</v>
      </c>
    </row>
    <row r="10" spans="1:14" s="124" customFormat="1" hidden="1" x14ac:dyDescent="0.25">
      <c r="B10" s="164"/>
      <c r="C10" s="172"/>
      <c r="D10" s="171"/>
      <c r="E10" s="166" t="e">
        <f>IF(ISBLANK(VLOOKUP(M10,#REF!,3,FALSE))," ",VLOOKUP(M10,#REF!,3,FALSE))</f>
        <v>#REF!</v>
      </c>
      <c r="F10" s="166"/>
      <c r="G10" s="167" t="e">
        <f>VLOOKUP(M10,#REF!,33,FALSE)</f>
        <v>#REF!</v>
      </c>
      <c r="H10" s="168" t="e">
        <f>VLOOKUP(M10,#REF!,5,FALSE)</f>
        <v>#REF!</v>
      </c>
      <c r="I10" s="169" t="e">
        <f>VLOOKUP($M10,#REF!,6,FALSE)</f>
        <v>#REF!</v>
      </c>
      <c r="J10" s="170" t="e">
        <f t="shared" si="0"/>
        <v>#REF!</v>
      </c>
      <c r="K10" s="169" t="e">
        <f>VLOOKUP($M10,#REF!,7,FALSE)</f>
        <v>#REF!</v>
      </c>
      <c r="L10" s="186" t="e">
        <f t="shared" si="1"/>
        <v>#REF!</v>
      </c>
      <c r="M10" s="125">
        <v>18</v>
      </c>
      <c r="N10" s="194"/>
    </row>
    <row r="11" spans="1:14" s="124" customFormat="1" hidden="1" x14ac:dyDescent="0.25">
      <c r="B11" s="164"/>
      <c r="C11" s="172"/>
      <c r="D11" s="171" t="e">
        <f>IF(ISBLANK(VLOOKUP(M11,#REF!,2,FALSE))," ",VLOOKUP(M11,#REF!,2,FALSE))</f>
        <v>#REF!</v>
      </c>
      <c r="E11" s="166" t="e">
        <f>IF(ISBLANK(VLOOKUP(M11,#REF!,3,FALSE))," ",VLOOKUP(M11,#REF!,3,FALSE))</f>
        <v>#REF!</v>
      </c>
      <c r="F11" s="166"/>
      <c r="G11" s="167" t="e">
        <f>VLOOKUP(M11,#REF!,33,FALSE)</f>
        <v>#REF!</v>
      </c>
      <c r="H11" s="168" t="e">
        <f>VLOOKUP(M11,#REF!,5,FALSE)</f>
        <v>#REF!</v>
      </c>
      <c r="I11" s="169" t="e">
        <f>VLOOKUP($M11,#REF!,6,FALSE)</f>
        <v>#REF!</v>
      </c>
      <c r="J11" s="170" t="e">
        <f t="shared" si="0"/>
        <v>#REF!</v>
      </c>
      <c r="K11" s="169" t="e">
        <f>VLOOKUP($M11,#REF!,7,FALSE)</f>
        <v>#REF!</v>
      </c>
      <c r="L11" s="186" t="e">
        <f t="shared" si="1"/>
        <v>#REF!</v>
      </c>
      <c r="M11" s="125">
        <v>19</v>
      </c>
    </row>
    <row r="12" spans="1:14" s="124" customFormat="1" hidden="1" x14ac:dyDescent="0.25">
      <c r="B12" s="164"/>
      <c r="C12" s="172"/>
      <c r="D12" s="171"/>
      <c r="E12" s="166"/>
      <c r="F12" s="166"/>
      <c r="G12" s="167"/>
      <c r="H12" s="168"/>
      <c r="I12" s="169"/>
      <c r="J12" s="170"/>
      <c r="K12" s="169"/>
      <c r="L12" s="186"/>
      <c r="M12" s="125"/>
    </row>
    <row r="13" spans="1:14" s="124" customFormat="1" hidden="1" x14ac:dyDescent="0.25">
      <c r="B13" s="164"/>
      <c r="C13" s="172"/>
      <c r="D13" s="171" t="e">
        <f>IF(ISBLANK(VLOOKUP(M13,#REF!,2,FALSE))," ",VLOOKUP(M13,#REF!,2,FALSE))</f>
        <v>#REF!</v>
      </c>
      <c r="E13" s="166" t="e">
        <f>IF(ISBLANK(VLOOKUP(M13,#REF!,3,FALSE))," ",VLOOKUP(M13,#REF!,3,FALSE))</f>
        <v>#REF!</v>
      </c>
      <c r="F13" s="166" t="e">
        <f>IF(ISBLANK(VLOOKUP(M13,#REF!,4,FALSE))," ",VLOOKUP(M13,#REF!,4,FALSE))</f>
        <v>#REF!</v>
      </c>
      <c r="G13" s="167" t="e">
        <f>VLOOKUP(M13,#REF!,33,FALSE)</f>
        <v>#REF!</v>
      </c>
      <c r="H13" s="168" t="e">
        <f>VLOOKUP(M13,#REF!,5,FALSE)</f>
        <v>#REF!</v>
      </c>
      <c r="I13" s="169" t="e">
        <f>VLOOKUP($M13,#REF!,6,FALSE)</f>
        <v>#REF!</v>
      </c>
      <c r="J13" s="170" t="e">
        <f t="shared" ref="J13:J37" si="2">G13*I13</f>
        <v>#REF!</v>
      </c>
      <c r="K13" s="169" t="e">
        <f>VLOOKUP($M13,#REF!,7,FALSE)</f>
        <v>#REF!</v>
      </c>
      <c r="L13" s="186" t="e">
        <f t="shared" ref="L13:L37" si="3">G13*K13</f>
        <v>#REF!</v>
      </c>
      <c r="M13" s="125">
        <v>25</v>
      </c>
    </row>
    <row r="14" spans="1:14" s="124" customFormat="1" hidden="1" x14ac:dyDescent="0.25">
      <c r="B14" s="164"/>
      <c r="C14" s="172"/>
      <c r="D14" s="171" t="e">
        <f>IF(ISBLANK(VLOOKUP(M14,#REF!,2,FALSE))," ",VLOOKUP(M14,#REF!,2,FALSE))</f>
        <v>#REF!</v>
      </c>
      <c r="E14" s="166" t="e">
        <f>IF(ISBLANK(VLOOKUP(M14,#REF!,3,FALSE))," ",VLOOKUP(M14,#REF!,3,FALSE))</f>
        <v>#REF!</v>
      </c>
      <c r="F14" s="166" t="e">
        <f>IF(ISBLANK(VLOOKUP(M14,#REF!,4,FALSE))," ",VLOOKUP(M14,#REF!,4,FALSE))</f>
        <v>#REF!</v>
      </c>
      <c r="G14" s="167" t="e">
        <f>VLOOKUP(M14,#REF!,33,FALSE)</f>
        <v>#REF!</v>
      </c>
      <c r="H14" s="168" t="e">
        <f>VLOOKUP(M14,#REF!,5,FALSE)</f>
        <v>#REF!</v>
      </c>
      <c r="I14" s="169" t="e">
        <f>VLOOKUP($M14,#REF!,6,FALSE)</f>
        <v>#REF!</v>
      </c>
      <c r="J14" s="170" t="e">
        <f t="shared" si="2"/>
        <v>#REF!</v>
      </c>
      <c r="K14" s="169" t="e">
        <f>VLOOKUP($M14,#REF!,7,FALSE)</f>
        <v>#REF!</v>
      </c>
      <c r="L14" s="186" t="e">
        <f t="shared" si="3"/>
        <v>#REF!</v>
      </c>
      <c r="M14" s="125">
        <v>26</v>
      </c>
    </row>
    <row r="15" spans="1:14" s="124" customFormat="1" hidden="1" x14ac:dyDescent="0.25">
      <c r="B15" s="164"/>
      <c r="C15" s="172"/>
      <c r="D15" s="171" t="e">
        <f>IF(ISBLANK(VLOOKUP(M15,#REF!,2,FALSE))," ",VLOOKUP(M15,#REF!,2,FALSE))</f>
        <v>#REF!</v>
      </c>
      <c r="E15" s="166" t="e">
        <f>IF(ISBLANK(VLOOKUP(M15,#REF!,3,FALSE))," ",VLOOKUP(M15,#REF!,3,FALSE))</f>
        <v>#REF!</v>
      </c>
      <c r="F15" s="166"/>
      <c r="G15" s="167" t="e">
        <f>VLOOKUP(M15,#REF!,33,FALSE)</f>
        <v>#REF!</v>
      </c>
      <c r="H15" s="168" t="e">
        <f>VLOOKUP(M15,#REF!,5,FALSE)</f>
        <v>#REF!</v>
      </c>
      <c r="I15" s="169" t="e">
        <f>VLOOKUP($M15,#REF!,6,FALSE)</f>
        <v>#REF!</v>
      </c>
      <c r="J15" s="170" t="e">
        <f t="shared" si="2"/>
        <v>#REF!</v>
      </c>
      <c r="K15" s="169" t="e">
        <f>VLOOKUP($M15,#REF!,7,FALSE)</f>
        <v>#REF!</v>
      </c>
      <c r="L15" s="186" t="e">
        <f t="shared" si="3"/>
        <v>#REF!</v>
      </c>
      <c r="M15" s="125">
        <v>27</v>
      </c>
      <c r="N15" s="194"/>
    </row>
    <row r="16" spans="1:14" s="124" customFormat="1" hidden="1" x14ac:dyDescent="0.25">
      <c r="B16" s="164"/>
      <c r="C16" s="172"/>
      <c r="D16" s="171" t="e">
        <f>IF(ISBLANK(VLOOKUP(M16,#REF!,2,FALSE))," ",VLOOKUP(M16,#REF!,2,FALSE))</f>
        <v>#REF!</v>
      </c>
      <c r="E16" s="166" t="e">
        <f>IF(ISBLANK(VLOOKUP(M16,#REF!,3,FALSE))," ",VLOOKUP(M16,#REF!,3,FALSE))</f>
        <v>#REF!</v>
      </c>
      <c r="F16" s="166" t="e">
        <f>IF(ISBLANK(VLOOKUP(M16,#REF!,4,FALSE))," ",VLOOKUP(M16,#REF!,4,FALSE))</f>
        <v>#REF!</v>
      </c>
      <c r="G16" s="167" t="e">
        <f>VLOOKUP(M16,#REF!,33,FALSE)</f>
        <v>#REF!</v>
      </c>
      <c r="H16" s="168" t="e">
        <f>VLOOKUP(M16,#REF!,5,FALSE)</f>
        <v>#REF!</v>
      </c>
      <c r="I16" s="169" t="e">
        <f>VLOOKUP($M16,#REF!,6,FALSE)</f>
        <v>#REF!</v>
      </c>
      <c r="J16" s="170" t="e">
        <f t="shared" si="2"/>
        <v>#REF!</v>
      </c>
      <c r="K16" s="169" t="e">
        <f>VLOOKUP($M16,#REF!,7,FALSE)</f>
        <v>#REF!</v>
      </c>
      <c r="L16" s="186" t="e">
        <f t="shared" si="3"/>
        <v>#REF!</v>
      </c>
      <c r="M16" s="125">
        <v>28</v>
      </c>
    </row>
    <row r="17" spans="2:13" s="124" customFormat="1" hidden="1" x14ac:dyDescent="0.25">
      <c r="B17" s="164"/>
      <c r="C17" s="172"/>
      <c r="D17" s="171"/>
      <c r="E17" s="166"/>
      <c r="F17" s="166"/>
      <c r="G17" s="167"/>
      <c r="H17" s="168"/>
      <c r="I17" s="169"/>
      <c r="J17" s="170"/>
      <c r="K17" s="169"/>
      <c r="L17" s="186"/>
      <c r="M17" s="125"/>
    </row>
    <row r="18" spans="2:13" s="124" customFormat="1" hidden="1" x14ac:dyDescent="0.25">
      <c r="B18" s="164"/>
      <c r="C18" s="172"/>
      <c r="D18" s="171" t="e">
        <f>IF(ISBLANK(VLOOKUP(M18,#REF!,2,FALSE))," ",VLOOKUP(M18,#REF!,2,FALSE))</f>
        <v>#REF!</v>
      </c>
      <c r="E18" s="166" t="e">
        <f>IF(ISBLANK(VLOOKUP(M18,#REF!,3,FALSE))," ",VLOOKUP(M18,#REF!,3,FALSE))</f>
        <v>#REF!</v>
      </c>
      <c r="F18" s="166" t="e">
        <f>IF(ISBLANK(VLOOKUP(M18,#REF!,4,FALSE))," ",VLOOKUP(M18,#REF!,4,FALSE))</f>
        <v>#REF!</v>
      </c>
      <c r="G18" s="167" t="e">
        <f>VLOOKUP(M18,#REF!,33,FALSE)</f>
        <v>#REF!</v>
      </c>
      <c r="H18" s="168" t="e">
        <f>VLOOKUP(M18,#REF!,5,FALSE)</f>
        <v>#REF!</v>
      </c>
      <c r="I18" s="169" t="e">
        <f>VLOOKUP($M18,#REF!,6,FALSE)</f>
        <v>#REF!</v>
      </c>
      <c r="J18" s="170" t="e">
        <f t="shared" si="2"/>
        <v>#REF!</v>
      </c>
      <c r="K18" s="169" t="e">
        <f>VLOOKUP($M18,#REF!,7,FALSE)</f>
        <v>#REF!</v>
      </c>
      <c r="L18" s="186" t="e">
        <f t="shared" si="3"/>
        <v>#REF!</v>
      </c>
      <c r="M18" s="125">
        <v>35</v>
      </c>
    </row>
    <row r="19" spans="2:13" s="124" customFormat="1" hidden="1" x14ac:dyDescent="0.25">
      <c r="B19" s="164"/>
      <c r="C19" s="172"/>
      <c r="D19" s="171" t="e">
        <f>IF(ISBLANK(VLOOKUP(M19,#REF!,2,FALSE))," ",VLOOKUP(M19,#REF!,2,FALSE))</f>
        <v>#REF!</v>
      </c>
      <c r="E19" s="166" t="e">
        <f>IF(ISBLANK(VLOOKUP(M19,#REF!,3,FALSE))," ",VLOOKUP(M19,#REF!,3,FALSE))</f>
        <v>#REF!</v>
      </c>
      <c r="F19" s="166" t="e">
        <f>IF(ISBLANK(VLOOKUP(M19,#REF!,4,FALSE))," ",VLOOKUP(M19,#REF!,4,FALSE))</f>
        <v>#REF!</v>
      </c>
      <c r="G19" s="167" t="e">
        <f>VLOOKUP(M19,#REF!,33,FALSE)</f>
        <v>#REF!</v>
      </c>
      <c r="H19" s="168" t="e">
        <f>VLOOKUP(M19,#REF!,5,FALSE)</f>
        <v>#REF!</v>
      </c>
      <c r="I19" s="169" t="e">
        <f>VLOOKUP($M19,#REF!,6,FALSE)</f>
        <v>#REF!</v>
      </c>
      <c r="J19" s="170" t="e">
        <f t="shared" si="2"/>
        <v>#REF!</v>
      </c>
      <c r="K19" s="169" t="e">
        <f>VLOOKUP($M19,#REF!,7,FALSE)</f>
        <v>#REF!</v>
      </c>
      <c r="L19" s="186" t="e">
        <f t="shared" si="3"/>
        <v>#REF!</v>
      </c>
      <c r="M19" s="125">
        <v>36</v>
      </c>
    </row>
    <row r="20" spans="2:13" s="124" customFormat="1" hidden="1" x14ac:dyDescent="0.25">
      <c r="B20" s="164"/>
      <c r="C20" s="172"/>
      <c r="D20" s="171" t="e">
        <f>IF(ISBLANK(VLOOKUP(M20,#REF!,2,FALSE))," ",VLOOKUP(M20,#REF!,2,FALSE))</f>
        <v>#REF!</v>
      </c>
      <c r="E20" s="166" t="e">
        <f>IF(ISBLANK(VLOOKUP(M20,#REF!,3,FALSE))," ",VLOOKUP(M20,#REF!,3,FALSE))</f>
        <v>#REF!</v>
      </c>
      <c r="F20" s="166"/>
      <c r="G20" s="167" t="e">
        <f>VLOOKUP(M20,#REF!,33,FALSE)</f>
        <v>#REF!</v>
      </c>
      <c r="H20" s="168" t="e">
        <f>VLOOKUP(M20,#REF!,5,FALSE)</f>
        <v>#REF!</v>
      </c>
      <c r="I20" s="169" t="e">
        <f>VLOOKUP($M20,#REF!,6,FALSE)</f>
        <v>#REF!</v>
      </c>
      <c r="J20" s="170" t="e">
        <f t="shared" si="2"/>
        <v>#REF!</v>
      </c>
      <c r="K20" s="169" t="e">
        <f>VLOOKUP($M20,#REF!,7,FALSE)</f>
        <v>#REF!</v>
      </c>
      <c r="L20" s="186" t="e">
        <f t="shared" si="3"/>
        <v>#REF!</v>
      </c>
      <c r="M20" s="125">
        <v>37</v>
      </c>
    </row>
    <row r="21" spans="2:13" s="124" customFormat="1" hidden="1" x14ac:dyDescent="0.25">
      <c r="B21" s="164"/>
      <c r="C21" s="172"/>
      <c r="D21" s="171"/>
      <c r="E21" s="166"/>
      <c r="F21" s="166"/>
      <c r="G21" s="167"/>
      <c r="H21" s="168"/>
      <c r="I21" s="169"/>
      <c r="J21" s="170"/>
      <c r="K21" s="169"/>
      <c r="L21" s="186"/>
      <c r="M21" s="125"/>
    </row>
    <row r="22" spans="2:13" s="124" customFormat="1" hidden="1" x14ac:dyDescent="0.25">
      <c r="B22" s="164"/>
      <c r="C22" s="172"/>
      <c r="D22" s="171" t="e">
        <f>IF(ISBLANK(VLOOKUP(M22,#REF!,2,FALSE))," ",VLOOKUP(M22,#REF!,2,FALSE))</f>
        <v>#REF!</v>
      </c>
      <c r="E22" s="166" t="e">
        <f>IF(ISBLANK(VLOOKUP(M22,#REF!,3,FALSE))," ",VLOOKUP(M22,#REF!,3,FALSE))</f>
        <v>#REF!</v>
      </c>
      <c r="F22" s="166" t="e">
        <f>IF(ISBLANK(VLOOKUP(M22,#REF!,4,FALSE))," ",VLOOKUP(M22,#REF!,4,FALSE))</f>
        <v>#REF!</v>
      </c>
      <c r="G22" s="167" t="e">
        <f>VLOOKUP(M22,#REF!,33,FALSE)</f>
        <v>#REF!</v>
      </c>
      <c r="H22" s="168" t="e">
        <f>VLOOKUP(M22,#REF!,5,FALSE)</f>
        <v>#REF!</v>
      </c>
      <c r="I22" s="169" t="e">
        <f>VLOOKUP($M22,#REF!,6,FALSE)</f>
        <v>#REF!</v>
      </c>
      <c r="J22" s="170" t="e">
        <f t="shared" si="2"/>
        <v>#REF!</v>
      </c>
      <c r="K22" s="169" t="e">
        <f>VLOOKUP($M22,#REF!,7,FALSE)</f>
        <v>#REF!</v>
      </c>
      <c r="L22" s="186" t="e">
        <f t="shared" si="3"/>
        <v>#REF!</v>
      </c>
      <c r="M22" s="125">
        <v>45</v>
      </c>
    </row>
    <row r="23" spans="2:13" s="124" customFormat="1" hidden="1" x14ac:dyDescent="0.25">
      <c r="B23" s="164"/>
      <c r="C23" s="172"/>
      <c r="D23" s="171" t="e">
        <f>IF(ISBLANK(VLOOKUP(M23,#REF!,2,FALSE))," ",VLOOKUP(M23,#REF!,2,FALSE))</f>
        <v>#REF!</v>
      </c>
      <c r="E23" s="166" t="e">
        <f>IF(ISBLANK(VLOOKUP(M23,#REF!,3,FALSE))," ",VLOOKUP(M23,#REF!,3,FALSE))</f>
        <v>#REF!</v>
      </c>
      <c r="F23" s="166" t="e">
        <f>IF(ISBLANK(VLOOKUP(M23,#REF!,4,FALSE))," ",VLOOKUP(M23,#REF!,4,FALSE))</f>
        <v>#REF!</v>
      </c>
      <c r="G23" s="167" t="e">
        <f>VLOOKUP(M23,#REF!,33,FALSE)</f>
        <v>#REF!</v>
      </c>
      <c r="H23" s="168" t="e">
        <f>VLOOKUP(M23,#REF!,5,FALSE)</f>
        <v>#REF!</v>
      </c>
      <c r="I23" s="169" t="e">
        <f>VLOOKUP($M23,#REF!,6,FALSE)</f>
        <v>#REF!</v>
      </c>
      <c r="J23" s="170" t="e">
        <f t="shared" si="2"/>
        <v>#REF!</v>
      </c>
      <c r="K23" s="169" t="e">
        <f>VLOOKUP($M23,#REF!,7,FALSE)</f>
        <v>#REF!</v>
      </c>
      <c r="L23" s="186" t="e">
        <f t="shared" si="3"/>
        <v>#REF!</v>
      </c>
      <c r="M23" s="125">
        <v>46</v>
      </c>
    </row>
    <row r="24" spans="2:13" s="124" customFormat="1" hidden="1" x14ac:dyDescent="0.25">
      <c r="B24" s="164"/>
      <c r="C24" s="172"/>
      <c r="D24" s="171" t="e">
        <f>IF(ISBLANK(VLOOKUP(M24,#REF!,2,FALSE))," ",VLOOKUP(M24,#REF!,2,FALSE))</f>
        <v>#REF!</v>
      </c>
      <c r="E24" s="166" t="e">
        <f>IF(ISBLANK(VLOOKUP(M24,#REF!,3,FALSE))," ",VLOOKUP(M24,#REF!,3,FALSE))</f>
        <v>#REF!</v>
      </c>
      <c r="F24" s="166"/>
      <c r="G24" s="167" t="e">
        <f>VLOOKUP(M24,#REF!,33,FALSE)</f>
        <v>#REF!</v>
      </c>
      <c r="H24" s="168" t="e">
        <f>VLOOKUP(M24,#REF!,5,FALSE)</f>
        <v>#REF!</v>
      </c>
      <c r="I24" s="169" t="e">
        <f>VLOOKUP($M24,#REF!,6,FALSE)</f>
        <v>#REF!</v>
      </c>
      <c r="J24" s="170" t="e">
        <f t="shared" si="2"/>
        <v>#REF!</v>
      </c>
      <c r="K24" s="169" t="e">
        <f>VLOOKUP($M24,#REF!,7,FALSE)</f>
        <v>#REF!</v>
      </c>
      <c r="L24" s="186" t="e">
        <f t="shared" si="3"/>
        <v>#REF!</v>
      </c>
      <c r="M24" s="125">
        <v>47</v>
      </c>
    </row>
    <row r="25" spans="2:13" s="124" customFormat="1" hidden="1" x14ac:dyDescent="0.25">
      <c r="B25" s="164"/>
      <c r="C25" s="172"/>
      <c r="D25" s="171"/>
      <c r="E25" s="166"/>
      <c r="F25" s="166"/>
      <c r="G25" s="167"/>
      <c r="H25" s="168"/>
      <c r="I25" s="169"/>
      <c r="J25" s="170"/>
      <c r="K25" s="169"/>
      <c r="L25" s="186"/>
      <c r="M25" s="125"/>
    </row>
    <row r="26" spans="2:13" s="124" customFormat="1" hidden="1" x14ac:dyDescent="0.25">
      <c r="B26" s="164"/>
      <c r="C26" s="172"/>
      <c r="D26" s="171" t="e">
        <f>IF(ISBLANK(VLOOKUP(M26,#REF!,2,FALSE))," ",VLOOKUP(M26,#REF!,2,FALSE))</f>
        <v>#REF!</v>
      </c>
      <c r="E26" s="166" t="e">
        <f>IF(ISBLANK(VLOOKUP(M26,#REF!,3,FALSE))," ",VLOOKUP(M26,#REF!,3,FALSE))</f>
        <v>#REF!</v>
      </c>
      <c r="F26" s="166" t="e">
        <f>IF(ISBLANK(VLOOKUP(M26,#REF!,4,FALSE))," ",VLOOKUP(M26,#REF!,4,FALSE))</f>
        <v>#REF!</v>
      </c>
      <c r="G26" s="167" t="e">
        <f>VLOOKUP(M26,#REF!,33,FALSE)</f>
        <v>#REF!</v>
      </c>
      <c r="H26" s="168" t="e">
        <f>VLOOKUP(M26,#REF!,5,FALSE)</f>
        <v>#REF!</v>
      </c>
      <c r="I26" s="169" t="e">
        <f>VLOOKUP($M26,#REF!,6,FALSE)</f>
        <v>#REF!</v>
      </c>
      <c r="J26" s="170" t="e">
        <f t="shared" si="2"/>
        <v>#REF!</v>
      </c>
      <c r="K26" s="169" t="e">
        <f>VLOOKUP($M26,#REF!,7,FALSE)</f>
        <v>#REF!</v>
      </c>
      <c r="L26" s="186" t="e">
        <f t="shared" si="3"/>
        <v>#REF!</v>
      </c>
      <c r="M26" s="125">
        <v>55</v>
      </c>
    </row>
    <row r="27" spans="2:13" s="124" customFormat="1" hidden="1" x14ac:dyDescent="0.25">
      <c r="B27" s="164"/>
      <c r="C27" s="172"/>
      <c r="D27" s="171" t="e">
        <f>IF(ISBLANK(VLOOKUP(M27,#REF!,2,FALSE))," ",VLOOKUP(M27,#REF!,2,FALSE))</f>
        <v>#REF!</v>
      </c>
      <c r="E27" s="166" t="e">
        <f>IF(ISBLANK(VLOOKUP(M27,#REF!,3,FALSE))," ",VLOOKUP(M27,#REF!,3,FALSE))</f>
        <v>#REF!</v>
      </c>
      <c r="F27" s="166" t="e">
        <f>IF(ISBLANK(VLOOKUP(M27,#REF!,4,FALSE))," ",VLOOKUP(M27,#REF!,4,FALSE))</f>
        <v>#REF!</v>
      </c>
      <c r="G27" s="167" t="e">
        <f>VLOOKUP(M27,#REF!,33,FALSE)</f>
        <v>#REF!</v>
      </c>
      <c r="H27" s="168" t="e">
        <f>VLOOKUP(M27,#REF!,5,FALSE)</f>
        <v>#REF!</v>
      </c>
      <c r="I27" s="169" t="e">
        <f>VLOOKUP($M27,#REF!,6,FALSE)</f>
        <v>#REF!</v>
      </c>
      <c r="J27" s="170" t="e">
        <f t="shared" si="2"/>
        <v>#REF!</v>
      </c>
      <c r="K27" s="169" t="e">
        <f>VLOOKUP($M27,#REF!,7,FALSE)</f>
        <v>#REF!</v>
      </c>
      <c r="L27" s="186" t="e">
        <f t="shared" si="3"/>
        <v>#REF!</v>
      </c>
      <c r="M27" s="125">
        <v>56</v>
      </c>
    </row>
    <row r="28" spans="2:13" s="124" customFormat="1" hidden="1" x14ac:dyDescent="0.25">
      <c r="B28" s="164"/>
      <c r="C28" s="172"/>
      <c r="D28" s="171" t="e">
        <f>IF(ISBLANK(VLOOKUP(M28,#REF!,2,FALSE))," ",VLOOKUP(M28,#REF!,2,FALSE))</f>
        <v>#REF!</v>
      </c>
      <c r="E28" s="166" t="e">
        <f>IF(ISBLANK(VLOOKUP(M28,#REF!,3,FALSE))," ",VLOOKUP(M28,#REF!,3,FALSE))</f>
        <v>#REF!</v>
      </c>
      <c r="F28" s="166"/>
      <c r="G28" s="167" t="e">
        <f>VLOOKUP(M28,#REF!,33,FALSE)</f>
        <v>#REF!</v>
      </c>
      <c r="H28" s="168" t="e">
        <f>VLOOKUP(M28,#REF!,5,FALSE)</f>
        <v>#REF!</v>
      </c>
      <c r="I28" s="169" t="e">
        <f>VLOOKUP($M28,#REF!,6,FALSE)</f>
        <v>#REF!</v>
      </c>
      <c r="J28" s="170" t="e">
        <f t="shared" si="2"/>
        <v>#REF!</v>
      </c>
      <c r="K28" s="169" t="e">
        <f>VLOOKUP($M28,#REF!,7,FALSE)</f>
        <v>#REF!</v>
      </c>
      <c r="L28" s="186" t="e">
        <f t="shared" si="3"/>
        <v>#REF!</v>
      </c>
      <c r="M28" s="125">
        <v>57</v>
      </c>
    </row>
    <row r="29" spans="2:13" s="124" customFormat="1" hidden="1" x14ac:dyDescent="0.25">
      <c r="B29" s="164"/>
      <c r="C29" s="172"/>
      <c r="D29" s="171" t="e">
        <f>IF(ISBLANK(VLOOKUP(M29,#REF!,2,FALSE))," ",VLOOKUP(M29,#REF!,2,FALSE))</f>
        <v>#REF!</v>
      </c>
      <c r="E29" s="166" t="e">
        <f>IF(ISBLANK(VLOOKUP(M29,#REF!,3,FALSE))," ",VLOOKUP(M29,#REF!,3,FALSE))</f>
        <v>#REF!</v>
      </c>
      <c r="F29" s="166" t="e">
        <f>IF(ISBLANK(VLOOKUP(M29,#REF!,4,FALSE))," ",VLOOKUP(M29,#REF!,4,FALSE))</f>
        <v>#REF!</v>
      </c>
      <c r="G29" s="167" t="e">
        <f>VLOOKUP(M29,#REF!,33,FALSE)</f>
        <v>#REF!</v>
      </c>
      <c r="H29" s="168" t="e">
        <f>VLOOKUP(M29,#REF!,5,FALSE)</f>
        <v>#REF!</v>
      </c>
      <c r="I29" s="169" t="e">
        <f>VLOOKUP($M29,#REF!,6,FALSE)</f>
        <v>#REF!</v>
      </c>
      <c r="J29" s="170" t="e">
        <f t="shared" si="2"/>
        <v>#REF!</v>
      </c>
      <c r="K29" s="169" t="e">
        <f>VLOOKUP($M29,#REF!,7,FALSE)</f>
        <v>#REF!</v>
      </c>
      <c r="L29" s="186" t="e">
        <f t="shared" si="3"/>
        <v>#REF!</v>
      </c>
      <c r="M29" s="125">
        <v>58</v>
      </c>
    </row>
    <row r="30" spans="2:13" s="124" customFormat="1" hidden="1" x14ac:dyDescent="0.25">
      <c r="B30" s="164"/>
      <c r="C30" s="172"/>
      <c r="D30" s="171"/>
      <c r="E30" s="166"/>
      <c r="F30" s="166"/>
      <c r="G30" s="167"/>
      <c r="H30" s="168"/>
      <c r="I30" s="169"/>
      <c r="J30" s="170"/>
      <c r="K30" s="169"/>
      <c r="L30" s="186"/>
      <c r="M30" s="125"/>
    </row>
    <row r="31" spans="2:13" s="124" customFormat="1" hidden="1" x14ac:dyDescent="0.25">
      <c r="B31" s="164"/>
      <c r="C31" s="172"/>
      <c r="D31" s="171" t="e">
        <f>IF(ISBLANK(VLOOKUP(M31,#REF!,2,FALSE))," ",VLOOKUP(M31,#REF!,2,FALSE))</f>
        <v>#REF!</v>
      </c>
      <c r="E31" s="166" t="e">
        <f>IF(ISBLANK(VLOOKUP(M31,#REF!,3,FALSE))," ",VLOOKUP(M31,#REF!,3,FALSE))</f>
        <v>#REF!</v>
      </c>
      <c r="F31" s="166" t="e">
        <f>IF(ISBLANK(VLOOKUP(M31,#REF!,4,FALSE))," ",VLOOKUP(M31,#REF!,4,FALSE))</f>
        <v>#REF!</v>
      </c>
      <c r="G31" s="167" t="e">
        <f>VLOOKUP(M31,#REF!,33,FALSE)</f>
        <v>#REF!</v>
      </c>
      <c r="H31" s="168" t="e">
        <f>VLOOKUP(M31,#REF!,5,FALSE)</f>
        <v>#REF!</v>
      </c>
      <c r="I31" s="169" t="e">
        <f>VLOOKUP($M31,#REF!,6,FALSE)</f>
        <v>#REF!</v>
      </c>
      <c r="J31" s="170" t="e">
        <f t="shared" si="2"/>
        <v>#REF!</v>
      </c>
      <c r="K31" s="169" t="e">
        <f>VLOOKUP($M31,#REF!,7,FALSE)</f>
        <v>#REF!</v>
      </c>
      <c r="L31" s="186" t="e">
        <f t="shared" si="3"/>
        <v>#REF!</v>
      </c>
      <c r="M31" s="125">
        <v>65</v>
      </c>
    </row>
    <row r="32" spans="2:13" s="124" customFormat="1" hidden="1" x14ac:dyDescent="0.25">
      <c r="B32" s="164"/>
      <c r="C32" s="172"/>
      <c r="D32" s="171" t="e">
        <f>IF(ISBLANK(VLOOKUP(M32,#REF!,2,FALSE))," ",VLOOKUP(M32,#REF!,2,FALSE))</f>
        <v>#REF!</v>
      </c>
      <c r="E32" s="166" t="e">
        <f>IF(ISBLANK(VLOOKUP(M32,#REF!,3,FALSE))," ",VLOOKUP(M32,#REF!,3,FALSE))</f>
        <v>#REF!</v>
      </c>
      <c r="F32" s="166" t="e">
        <f>IF(ISBLANK(VLOOKUP(M32,#REF!,4,FALSE))," ",VLOOKUP(M32,#REF!,4,FALSE))</f>
        <v>#REF!</v>
      </c>
      <c r="G32" s="167" t="e">
        <f>VLOOKUP(M32,#REF!,33,FALSE)</f>
        <v>#REF!</v>
      </c>
      <c r="H32" s="168" t="e">
        <f>VLOOKUP(M32,#REF!,5,FALSE)</f>
        <v>#REF!</v>
      </c>
      <c r="I32" s="169" t="e">
        <f>VLOOKUP($M32,#REF!,6,FALSE)</f>
        <v>#REF!</v>
      </c>
      <c r="J32" s="170" t="e">
        <f t="shared" si="2"/>
        <v>#REF!</v>
      </c>
      <c r="K32" s="169" t="e">
        <f>VLOOKUP($M32,#REF!,7,FALSE)</f>
        <v>#REF!</v>
      </c>
      <c r="L32" s="186" t="e">
        <f t="shared" si="3"/>
        <v>#REF!</v>
      </c>
      <c r="M32" s="125">
        <v>66</v>
      </c>
    </row>
    <row r="33" spans="1:14" s="124" customFormat="1" hidden="1" x14ac:dyDescent="0.25">
      <c r="B33" s="164"/>
      <c r="C33" s="172"/>
      <c r="D33" s="171" t="e">
        <f>IF(ISBLANK(VLOOKUP(M33,#REF!,2,FALSE))," ",VLOOKUP(M33,#REF!,2,FALSE))</f>
        <v>#REF!</v>
      </c>
      <c r="E33" s="166" t="e">
        <f>IF(ISBLANK(VLOOKUP(M33,#REF!,3,FALSE))," ",VLOOKUP(M33,#REF!,3,FALSE))</f>
        <v>#REF!</v>
      </c>
      <c r="F33" s="166"/>
      <c r="G33" s="167" t="e">
        <f>VLOOKUP(M33,#REF!,33,FALSE)</f>
        <v>#REF!</v>
      </c>
      <c r="H33" s="168" t="e">
        <f>VLOOKUP(M33,#REF!,5,FALSE)</f>
        <v>#REF!</v>
      </c>
      <c r="I33" s="169" t="e">
        <f>VLOOKUP($M33,#REF!,6,FALSE)</f>
        <v>#REF!</v>
      </c>
      <c r="J33" s="170" t="e">
        <f t="shared" si="2"/>
        <v>#REF!</v>
      </c>
      <c r="K33" s="169" t="e">
        <f>VLOOKUP($M33,#REF!,7,FALSE)</f>
        <v>#REF!</v>
      </c>
      <c r="L33" s="186" t="e">
        <f t="shared" si="3"/>
        <v>#REF!</v>
      </c>
      <c r="M33" s="125">
        <v>67</v>
      </c>
    </row>
    <row r="34" spans="1:14" s="124" customFormat="1" hidden="1" x14ac:dyDescent="0.25">
      <c r="B34" s="164"/>
      <c r="C34" s="172"/>
      <c r="D34" s="171"/>
      <c r="E34" s="166"/>
      <c r="F34" s="166"/>
      <c r="G34" s="167"/>
      <c r="H34" s="168"/>
      <c r="I34" s="169"/>
      <c r="J34" s="170"/>
      <c r="K34" s="169"/>
      <c r="L34" s="186"/>
      <c r="M34" s="125"/>
    </row>
    <row r="35" spans="1:14" s="124" customFormat="1" hidden="1" x14ac:dyDescent="0.25">
      <c r="B35" s="164"/>
      <c r="C35" s="172"/>
      <c r="D35" s="171" t="e">
        <f>IF(ISBLANK(VLOOKUP(M35,#REF!,2,FALSE))," ",VLOOKUP(M35,#REF!,2,FALSE))</f>
        <v>#REF!</v>
      </c>
      <c r="E35" s="166" t="e">
        <f>IF(ISBLANK(VLOOKUP(M35,#REF!,3,FALSE))," ",VLOOKUP(M35,#REF!,3,FALSE))</f>
        <v>#REF!</v>
      </c>
      <c r="F35" s="166" t="e">
        <f>IF(ISBLANK(VLOOKUP(M35,#REF!,4,FALSE))," ",VLOOKUP(M35,#REF!,4,FALSE))</f>
        <v>#REF!</v>
      </c>
      <c r="G35" s="167" t="e">
        <f>VLOOKUP(M35,#REF!,33,FALSE)</f>
        <v>#REF!</v>
      </c>
      <c r="H35" s="168" t="e">
        <f>VLOOKUP(M35,#REF!,5,FALSE)</f>
        <v>#REF!</v>
      </c>
      <c r="I35" s="169" t="e">
        <f>VLOOKUP($M35,#REF!,6,FALSE)</f>
        <v>#REF!</v>
      </c>
      <c r="J35" s="170" t="e">
        <f t="shared" si="2"/>
        <v>#REF!</v>
      </c>
      <c r="K35" s="169" t="e">
        <f>VLOOKUP($M35,#REF!,7,FALSE)</f>
        <v>#REF!</v>
      </c>
      <c r="L35" s="186" t="e">
        <f t="shared" si="3"/>
        <v>#REF!</v>
      </c>
      <c r="M35" s="125">
        <v>75</v>
      </c>
    </row>
    <row r="36" spans="1:14" s="124" customFormat="1" hidden="1" x14ac:dyDescent="0.25">
      <c r="B36" s="164"/>
      <c r="C36" s="172"/>
      <c r="D36" s="171" t="e">
        <f>IF(ISBLANK(VLOOKUP(M36,#REF!,2,FALSE))," ",VLOOKUP(M36,#REF!,2,FALSE))</f>
        <v>#REF!</v>
      </c>
      <c r="E36" s="166" t="e">
        <f>IF(ISBLANK(VLOOKUP(M36,#REF!,3,FALSE))," ",VLOOKUP(M36,#REF!,3,FALSE))</f>
        <v>#REF!</v>
      </c>
      <c r="F36" s="166" t="e">
        <f>IF(ISBLANK(VLOOKUP(M36,#REF!,4,FALSE))," ",VLOOKUP(M36,#REF!,4,FALSE))</f>
        <v>#REF!</v>
      </c>
      <c r="G36" s="167" t="e">
        <f>VLOOKUP(M36,#REF!,33,FALSE)</f>
        <v>#REF!</v>
      </c>
      <c r="H36" s="168" t="e">
        <f>VLOOKUP(M36,#REF!,5,FALSE)</f>
        <v>#REF!</v>
      </c>
      <c r="I36" s="169" t="e">
        <f>VLOOKUP($M36,#REF!,6,FALSE)</f>
        <v>#REF!</v>
      </c>
      <c r="J36" s="170" t="e">
        <f t="shared" si="2"/>
        <v>#REF!</v>
      </c>
      <c r="K36" s="169" t="e">
        <f>VLOOKUP($M36,#REF!,7,FALSE)</f>
        <v>#REF!</v>
      </c>
      <c r="L36" s="186" t="e">
        <f t="shared" si="3"/>
        <v>#REF!</v>
      </c>
      <c r="M36" s="125">
        <v>76</v>
      </c>
    </row>
    <row r="37" spans="1:14" s="124" customFormat="1" hidden="1" x14ac:dyDescent="0.25">
      <c r="B37" s="164"/>
      <c r="C37" s="172"/>
      <c r="D37" s="171" t="e">
        <f>IF(ISBLANK(VLOOKUP(M37,#REF!,2,FALSE))," ",VLOOKUP(M37,#REF!,2,FALSE))</f>
        <v>#REF!</v>
      </c>
      <c r="E37" s="166" t="e">
        <f>IF(ISBLANK(VLOOKUP(M37,#REF!,3,FALSE))," ",VLOOKUP(M37,#REF!,3,FALSE))</f>
        <v>#REF!</v>
      </c>
      <c r="F37" s="166"/>
      <c r="G37" s="167" t="e">
        <f>VLOOKUP(M37,#REF!,33,FALSE)</f>
        <v>#REF!</v>
      </c>
      <c r="H37" s="168" t="e">
        <f>VLOOKUP(M37,#REF!,5,FALSE)</f>
        <v>#REF!</v>
      </c>
      <c r="I37" s="169" t="e">
        <f>VLOOKUP($M37,#REF!,6,FALSE)</f>
        <v>#REF!</v>
      </c>
      <c r="J37" s="170" t="e">
        <f t="shared" si="2"/>
        <v>#REF!</v>
      </c>
      <c r="K37" s="169" t="e">
        <f>VLOOKUP($M37,#REF!,7,FALSE)</f>
        <v>#REF!</v>
      </c>
      <c r="L37" s="186" t="e">
        <f t="shared" si="3"/>
        <v>#REF!</v>
      </c>
      <c r="M37" s="125">
        <v>77</v>
      </c>
    </row>
    <row r="38" spans="1:14" s="124" customFormat="1" hidden="1" x14ac:dyDescent="0.25">
      <c r="B38" s="164"/>
      <c r="C38" s="172"/>
      <c r="D38" s="172"/>
      <c r="E38" s="166"/>
      <c r="F38" s="166"/>
      <c r="G38" s="167"/>
      <c r="H38" s="168"/>
      <c r="I38" s="169"/>
      <c r="J38" s="170"/>
      <c r="K38" s="169"/>
      <c r="L38" s="186"/>
      <c r="M38" s="125"/>
    </row>
    <row r="39" spans="1:14" s="124" customFormat="1" hidden="1" x14ac:dyDescent="0.25">
      <c r="B39" s="164"/>
      <c r="C39" s="172"/>
      <c r="D39" s="172"/>
      <c r="E39" s="166"/>
      <c r="F39" s="166"/>
      <c r="G39" s="167"/>
      <c r="H39" s="168"/>
      <c r="I39" s="169"/>
      <c r="J39" s="170"/>
      <c r="K39" s="169"/>
      <c r="L39" s="186"/>
      <c r="M39" s="125"/>
    </row>
    <row r="40" spans="1:14" s="124" customFormat="1" hidden="1" x14ac:dyDescent="0.25">
      <c r="B40" s="164"/>
      <c r="C40" s="172"/>
      <c r="D40" s="172"/>
      <c r="E40" s="166"/>
      <c r="F40" s="166"/>
      <c r="G40" s="167"/>
      <c r="H40" s="168"/>
      <c r="I40" s="169"/>
      <c r="J40" s="170"/>
      <c r="K40" s="169"/>
      <c r="L40" s="186"/>
      <c r="M40" s="125"/>
    </row>
    <row r="41" spans="1:14" s="124" customFormat="1" hidden="1" x14ac:dyDescent="0.25">
      <c r="B41" s="164"/>
      <c r="C41" s="172"/>
      <c r="D41" s="172"/>
      <c r="E41" s="166"/>
      <c r="F41" s="166" t="e">
        <f>IF(ISNA(VLOOKUP(M41,#REF!,2,FALSE))," ",VLOOKUP(M41,#REF!,2,FALSE))</f>
        <v>#REF!</v>
      </c>
      <c r="G41" s="167"/>
      <c r="H41" s="168"/>
      <c r="I41" s="169"/>
      <c r="J41" s="170"/>
      <c r="K41" s="169"/>
      <c r="L41" s="186"/>
      <c r="M41" s="125"/>
    </row>
    <row r="42" spans="1:14" s="124" customFormat="1" ht="17.25" thickBot="1" x14ac:dyDescent="0.3">
      <c r="B42" s="173"/>
      <c r="C42" s="174"/>
      <c r="D42" s="174"/>
      <c r="E42" s="175"/>
      <c r="F42" s="175"/>
      <c r="G42" s="176"/>
      <c r="H42" s="190"/>
      <c r="I42" s="177"/>
      <c r="J42" s="178"/>
      <c r="K42" s="177"/>
      <c r="L42" s="187"/>
      <c r="M42" s="125"/>
    </row>
    <row r="43" spans="1:14" s="124" customFormat="1" ht="18" thickTop="1" thickBot="1" x14ac:dyDescent="0.3">
      <c r="B43" s="179"/>
      <c r="C43" s="180"/>
      <c r="D43" s="180"/>
      <c r="E43" s="198"/>
      <c r="F43" s="198"/>
      <c r="G43" s="182" t="e">
        <f>SUM(G3:G42)</f>
        <v>#REF!</v>
      </c>
      <c r="H43" s="181"/>
      <c r="I43" s="183"/>
      <c r="J43" s="188" t="e">
        <f>SUM(J3:J42)</f>
        <v>#REF!</v>
      </c>
      <c r="K43" s="183"/>
      <c r="L43" s="188" t="e">
        <f>SUM(L3:L42)</f>
        <v>#REF!</v>
      </c>
      <c r="M43" s="125"/>
      <c r="N43" s="194"/>
    </row>
    <row r="44" spans="1:14" s="124" customFormat="1" ht="17.25" thickTop="1" x14ac:dyDescent="0.25">
      <c r="A44" s="124" t="s">
        <v>43</v>
      </c>
      <c r="B44" s="159"/>
      <c r="C44" s="160" t="e">
        <f>#REF!</f>
        <v>#REF!</v>
      </c>
      <c r="D44" s="197" t="e">
        <f>IF(ISBLANK(VLOOKUP(M44,#REF!,2,FALSE))," ",VLOOKUP(M44,#REF!,2,FALSE))</f>
        <v>#REF!</v>
      </c>
      <c r="E44" s="197" t="e">
        <f>IF(ISBLANK(VLOOKUP(M44,#REF!,3,FALSE))," ",VLOOKUP(M44,#REF!,3,FALSE))</f>
        <v>#REF!</v>
      </c>
      <c r="F44" s="197" t="e">
        <f>IF(ISBLANK(VLOOKUP(M44,#REF!,4,FALSE))," ",VLOOKUP(M44,#REF!,4,FALSE))</f>
        <v>#REF!</v>
      </c>
      <c r="G44" s="161" t="e">
        <f>VLOOKUP(M44,#REF!,33,FALSE)</f>
        <v>#REF!</v>
      </c>
      <c r="H44" s="161" t="e">
        <f>VLOOKUP(M44,#REF!,5,FALSE)</f>
        <v>#REF!</v>
      </c>
      <c r="I44" s="162" t="e">
        <f>VLOOKUP($M44,#REF!,6,FALSE)</f>
        <v>#REF!</v>
      </c>
      <c r="J44" s="163" t="e">
        <f>G44*I44</f>
        <v>#REF!</v>
      </c>
      <c r="K44" s="162" t="e">
        <f>VLOOKUP($M44,#REF!,7,FALSE)</f>
        <v>#REF!</v>
      </c>
      <c r="L44" s="189" t="e">
        <f>G44*K44</f>
        <v>#REF!</v>
      </c>
      <c r="M44" s="125">
        <v>5</v>
      </c>
    </row>
    <row r="45" spans="1:14" s="124" customFormat="1" x14ac:dyDescent="0.25">
      <c r="A45" s="202" t="e">
        <f>C45=#REF!</f>
        <v>#REF!</v>
      </c>
      <c r="B45" s="164" t="s">
        <v>35</v>
      </c>
      <c r="C45" s="165" t="e">
        <f>G55</f>
        <v>#REF!</v>
      </c>
      <c r="D45" s="165" t="e">
        <f>IF(ISBLANK(VLOOKUP(M45,#REF!,2,FALSE))," ",VLOOKUP(M45,#REF!,2,FALSE))</f>
        <v>#REF!</v>
      </c>
      <c r="E45" s="166" t="e">
        <f>IF(ISBLANK(VLOOKUP(M45,#REF!,3,FALSE))," ",VLOOKUP(M45,#REF!,3,FALSE))</f>
        <v>#REF!</v>
      </c>
      <c r="F45" s="166" t="e">
        <f>IF(ISBLANK(VLOOKUP(M45,#REF!,4,FALSE))," ",VLOOKUP(M45,#REF!,4,FALSE))</f>
        <v>#REF!</v>
      </c>
      <c r="G45" s="167" t="e">
        <f>VLOOKUP(M45,#REF!,33,FALSE)</f>
        <v>#REF!</v>
      </c>
      <c r="H45" s="168" t="e">
        <f>VLOOKUP(M45,#REF!,5,FALSE)</f>
        <v>#REF!</v>
      </c>
      <c r="I45" s="169" t="e">
        <f>VLOOKUP($M45,#REF!,6,FALSE)</f>
        <v>#REF!</v>
      </c>
      <c r="J45" s="170" t="e">
        <f>G45*I45</f>
        <v>#REF!</v>
      </c>
      <c r="K45" s="169" t="e">
        <f>VLOOKUP($M45,#REF!,7,FALSE)</f>
        <v>#REF!</v>
      </c>
      <c r="L45" s="186" t="e">
        <f>G45*K45</f>
        <v>#REF!</v>
      </c>
      <c r="M45" s="125">
        <v>6</v>
      </c>
    </row>
    <row r="46" spans="1:14" s="124" customFormat="1" x14ac:dyDescent="0.25">
      <c r="A46" s="202" t="e">
        <f>C46=#REF!</f>
        <v>#REF!</v>
      </c>
      <c r="B46" s="164" t="s">
        <v>36</v>
      </c>
      <c r="C46" s="171" t="e">
        <f>J55</f>
        <v>#REF!</v>
      </c>
      <c r="D46" s="171" t="e">
        <f>IF(ISBLANK(VLOOKUP(M46,#REF!,2,FALSE))," ",VLOOKUP(M46,#REF!,2,FALSE))</f>
        <v>#REF!</v>
      </c>
      <c r="E46" s="166" t="e">
        <f>IF(ISBLANK(VLOOKUP(M46,#REF!,3,FALSE))," ",VLOOKUP(M46,#REF!,3,FALSE))</f>
        <v>#REF!</v>
      </c>
      <c r="F46" s="166"/>
      <c r="G46" s="167" t="e">
        <f>VLOOKUP(M46,#REF!,33,FALSE)</f>
        <v>#REF!</v>
      </c>
      <c r="H46" s="168" t="e">
        <f>VLOOKUP(M46,#REF!,5,FALSE)</f>
        <v>#REF!</v>
      </c>
      <c r="I46" s="169" t="e">
        <f>VLOOKUP($M46,#REF!,6,FALSE)</f>
        <v>#REF!</v>
      </c>
      <c r="J46" s="170" t="e">
        <f>G46*I46</f>
        <v>#REF!</v>
      </c>
      <c r="K46" s="169" t="e">
        <f>VLOOKUP($M46,#REF!,7,FALSE)</f>
        <v>#REF!</v>
      </c>
      <c r="L46" s="186" t="e">
        <f>G46*K46</f>
        <v>#REF!</v>
      </c>
      <c r="M46" s="125">
        <v>7</v>
      </c>
    </row>
    <row r="47" spans="1:14" s="124" customFormat="1" x14ac:dyDescent="0.25">
      <c r="A47" s="202" t="e">
        <f>C47=#REF!</f>
        <v>#REF!</v>
      </c>
      <c r="B47" s="164" t="s">
        <v>41</v>
      </c>
      <c r="C47" s="171" t="e">
        <f>L55</f>
        <v>#REF!</v>
      </c>
      <c r="D47" s="171"/>
      <c r="E47" s="166" t="e">
        <f>IF(ISBLANK(VLOOKUP(M47,#REF!,3,FALSE))," ",VLOOKUP(M47,#REF!,3,FALSE))</f>
        <v>#REF!</v>
      </c>
      <c r="F47" s="166"/>
      <c r="G47" s="167" t="e">
        <f>VLOOKUP(M47,#REF!,33,FALSE)</f>
        <v>#REF!</v>
      </c>
      <c r="H47" s="168" t="e">
        <f>VLOOKUP(M47,#REF!,5,FALSE)</f>
        <v>#REF!</v>
      </c>
      <c r="I47" s="169" t="e">
        <f>VLOOKUP($M47,#REF!,6,FALSE)</f>
        <v>#REF!</v>
      </c>
      <c r="J47" s="170" t="e">
        <f>G47*I47</f>
        <v>#REF!</v>
      </c>
      <c r="K47" s="169" t="e">
        <f>VLOOKUP($M47,#REF!,7,FALSE)</f>
        <v>#REF!</v>
      </c>
      <c r="L47" s="186" t="e">
        <f>G47*K47</f>
        <v>#REF!</v>
      </c>
      <c r="M47" s="125">
        <v>8</v>
      </c>
    </row>
    <row r="48" spans="1:14" s="124" customFormat="1" x14ac:dyDescent="0.25">
      <c r="A48" s="202"/>
      <c r="B48" s="164"/>
      <c r="C48" s="172"/>
      <c r="D48" s="171"/>
      <c r="E48" s="166"/>
      <c r="F48" s="166"/>
      <c r="G48" s="167"/>
      <c r="H48" s="168"/>
      <c r="I48" s="169"/>
      <c r="J48" s="170"/>
      <c r="K48" s="169"/>
      <c r="L48" s="186"/>
      <c r="M48" s="125"/>
    </row>
    <row r="49" spans="1:13" s="124" customFormat="1" x14ac:dyDescent="0.25">
      <c r="B49" s="164"/>
      <c r="C49" s="172"/>
      <c r="D49" s="171" t="e">
        <f>IF(ISBLANK(VLOOKUP(M49,#REF!,2,FALSE))," ",VLOOKUP(M49,#REF!,2,FALSE))</f>
        <v>#REF!</v>
      </c>
      <c r="E49" s="166" t="e">
        <f>IF(ISBLANK(VLOOKUP(M49,#REF!,3,FALSE))," ",VLOOKUP(M49,#REF!,3,FALSE))</f>
        <v>#REF!</v>
      </c>
      <c r="F49" s="166" t="e">
        <f>IF(ISBLANK(VLOOKUP(M49,#REF!,4,FALSE))," ",VLOOKUP(M49,#REF!,4,FALSE))</f>
        <v>#REF!</v>
      </c>
      <c r="G49" s="167" t="e">
        <f>VLOOKUP(M49,#REF!,33,FALSE)</f>
        <v>#REF!</v>
      </c>
      <c r="H49" s="168" t="e">
        <f>VLOOKUP(M49,#REF!,5,FALSE)</f>
        <v>#REF!</v>
      </c>
      <c r="I49" s="169" t="e">
        <f>VLOOKUP($M49,#REF!,6,FALSE)</f>
        <v>#REF!</v>
      </c>
      <c r="J49" s="170" t="e">
        <f>G49*I49</f>
        <v>#REF!</v>
      </c>
      <c r="K49" s="169" t="e">
        <f>VLOOKUP($M49,#REF!,7,FALSE)</f>
        <v>#REF!</v>
      </c>
      <c r="L49" s="186" t="e">
        <f>G49*K49</f>
        <v>#REF!</v>
      </c>
      <c r="M49" s="125">
        <v>15</v>
      </c>
    </row>
    <row r="50" spans="1:13" s="124" customFormat="1" x14ac:dyDescent="0.25">
      <c r="B50" s="164"/>
      <c r="C50" s="172"/>
      <c r="D50" s="171" t="e">
        <f>IF(ISBLANK(VLOOKUP(M50,#REF!,2,FALSE))," ",VLOOKUP(M50,#REF!,2,FALSE))</f>
        <v>#REF!</v>
      </c>
      <c r="E50" s="166" t="e">
        <f>IF(ISBLANK(VLOOKUP(M50,#REF!,3,FALSE))," ",VLOOKUP(M50,#REF!,3,FALSE))</f>
        <v>#REF!</v>
      </c>
      <c r="F50" s="166" t="e">
        <f>IF(ISBLANK(VLOOKUP(M50,#REF!,4,FALSE))," ",VLOOKUP(M50,#REF!,4,FALSE))</f>
        <v>#REF!</v>
      </c>
      <c r="G50" s="167" t="e">
        <f>VLOOKUP(M50,#REF!,33,FALSE)</f>
        <v>#REF!</v>
      </c>
      <c r="H50" s="168" t="e">
        <f>VLOOKUP(M50,#REF!,5,FALSE)</f>
        <v>#REF!</v>
      </c>
      <c r="I50" s="169" t="e">
        <f>VLOOKUP($M50,#REF!,6,FALSE)</f>
        <v>#REF!</v>
      </c>
      <c r="J50" s="170" t="e">
        <f>G50*I50</f>
        <v>#REF!</v>
      </c>
      <c r="K50" s="169" t="e">
        <f>VLOOKUP($M50,#REF!,7,FALSE)</f>
        <v>#REF!</v>
      </c>
      <c r="L50" s="186" t="e">
        <f>G50*K50</f>
        <v>#REF!</v>
      </c>
      <c r="M50" s="125">
        <v>16</v>
      </c>
    </row>
    <row r="51" spans="1:13" s="124" customFormat="1" x14ac:dyDescent="0.25">
      <c r="B51" s="164"/>
      <c r="C51" s="172"/>
      <c r="D51" s="171" t="e">
        <f>IF(ISBLANK(VLOOKUP(M51,#REF!,2,FALSE))," ",VLOOKUP(M51,#REF!,2,FALSE))</f>
        <v>#REF!</v>
      </c>
      <c r="E51" s="166" t="e">
        <f>IF(ISBLANK(VLOOKUP(M51,#REF!,3,FALSE))," ",VLOOKUP(M51,#REF!,3,FALSE))</f>
        <v>#REF!</v>
      </c>
      <c r="F51" s="166"/>
      <c r="G51" s="167" t="e">
        <f>VLOOKUP(M51,#REF!,33,FALSE)</f>
        <v>#REF!</v>
      </c>
      <c r="H51" s="168" t="e">
        <f>VLOOKUP(M51,#REF!,5,FALSE)</f>
        <v>#REF!</v>
      </c>
      <c r="I51" s="169" t="e">
        <f>VLOOKUP($M51,#REF!,6,FALSE)</f>
        <v>#REF!</v>
      </c>
      <c r="J51" s="170" t="e">
        <f>G51*I51</f>
        <v>#REF!</v>
      </c>
      <c r="K51" s="169" t="e">
        <f>VLOOKUP($M51,#REF!,7,FALSE)</f>
        <v>#REF!</v>
      </c>
      <c r="L51" s="186" t="e">
        <f>G51*K51</f>
        <v>#REF!</v>
      </c>
      <c r="M51" s="125">
        <v>17</v>
      </c>
    </row>
    <row r="52" spans="1:13" s="124" customFormat="1" x14ac:dyDescent="0.25">
      <c r="B52" s="164"/>
      <c r="C52" s="172"/>
      <c r="D52" s="171"/>
      <c r="E52" s="166"/>
      <c r="F52" s="166"/>
      <c r="G52" s="167" t="e">
        <f>VLOOKUP(M52,#REF!,33,FALSE)</f>
        <v>#REF!</v>
      </c>
      <c r="H52" s="168" t="e">
        <f>VLOOKUP(M52,#REF!,5,FALSE)</f>
        <v>#REF!</v>
      </c>
      <c r="I52" s="169" t="e">
        <f>VLOOKUP($M52,#REF!,6,FALSE)</f>
        <v>#REF!</v>
      </c>
      <c r="J52" s="170" t="e">
        <f>G52*I52</f>
        <v>#REF!</v>
      </c>
      <c r="K52" s="169" t="e">
        <f>VLOOKUP($M52,#REF!,7,FALSE)</f>
        <v>#REF!</v>
      </c>
      <c r="L52" s="186" t="e">
        <f>G52*K52</f>
        <v>#REF!</v>
      </c>
      <c r="M52" s="125">
        <v>18</v>
      </c>
    </row>
    <row r="53" spans="1:13" s="124" customFormat="1" hidden="1" x14ac:dyDescent="0.25">
      <c r="B53" s="164"/>
      <c r="C53" s="172"/>
      <c r="D53" s="172"/>
      <c r="E53" s="166"/>
      <c r="F53" s="166" t="e">
        <f>IF(ISNA(VLOOKUP(M53,#REF!,2,FALSE))," ",VLOOKUP(M53,#REF!,2,FALSE))</f>
        <v>#REF!</v>
      </c>
      <c r="G53" s="167"/>
      <c r="H53" s="168"/>
      <c r="I53" s="169"/>
      <c r="J53" s="170"/>
      <c r="K53" s="169"/>
      <c r="L53" s="186"/>
      <c r="M53" s="125"/>
    </row>
    <row r="54" spans="1:13" s="124" customFormat="1" ht="17.25" thickBot="1" x14ac:dyDescent="0.3">
      <c r="B54" s="173"/>
      <c r="C54" s="174"/>
      <c r="D54" s="174"/>
      <c r="E54" s="175"/>
      <c r="F54" s="175"/>
      <c r="G54" s="176"/>
      <c r="H54" s="190"/>
      <c r="I54" s="177"/>
      <c r="J54" s="178"/>
      <c r="K54" s="177"/>
      <c r="L54" s="187"/>
      <c r="M54" s="125"/>
    </row>
    <row r="55" spans="1:13" s="124" customFormat="1" ht="18" thickTop="1" thickBot="1" x14ac:dyDescent="0.3">
      <c r="B55" s="179"/>
      <c r="C55" s="180"/>
      <c r="D55" s="180"/>
      <c r="E55" s="198"/>
      <c r="F55" s="198"/>
      <c r="G55" s="182" t="e">
        <f>SUM(G44:G54)</f>
        <v>#REF!</v>
      </c>
      <c r="H55" s="181"/>
      <c r="I55" s="183"/>
      <c r="J55" s="188" t="e">
        <f>SUM(J44:J54)</f>
        <v>#REF!</v>
      </c>
      <c r="K55" s="183"/>
      <c r="L55" s="188" t="e">
        <f>SUM(L44:L54)</f>
        <v>#REF!</v>
      </c>
      <c r="M55" s="125"/>
    </row>
    <row r="56" spans="1:13" s="124" customFormat="1" ht="17.25" thickTop="1" x14ac:dyDescent="0.25">
      <c r="A56" s="124" t="s">
        <v>47</v>
      </c>
      <c r="B56" s="159"/>
      <c r="C56" s="160" t="e">
        <f>#REF!</f>
        <v>#REF!</v>
      </c>
      <c r="D56" s="197" t="e">
        <f>IF(ISBLANK(VLOOKUP(M56,#REF!,2,FALSE))," ",VLOOKUP(M56,#REF!,2,FALSE))</f>
        <v>#REF!</v>
      </c>
      <c r="E56" s="197" t="e">
        <f>IF(ISBLANK(VLOOKUP(M56,#REF!,3,FALSE))," ",VLOOKUP(M56,#REF!,3,FALSE))</f>
        <v>#REF!</v>
      </c>
      <c r="F56" s="197" t="e">
        <f>IF(ISBLANK(VLOOKUP(M56,#REF!,4,FALSE))," ",VLOOKUP(M56,#REF!,4,FALSE))</f>
        <v>#REF!</v>
      </c>
      <c r="G56" s="161" t="e">
        <f>VLOOKUP(M56,#REF!,33,FALSE)</f>
        <v>#REF!</v>
      </c>
      <c r="H56" s="161" t="e">
        <f>VLOOKUP(M56,#REF!,5,FALSE)</f>
        <v>#REF!</v>
      </c>
      <c r="I56" s="162" t="e">
        <f>VLOOKUP($M56,#REF!,6,FALSE)</f>
        <v>#REF!</v>
      </c>
      <c r="J56" s="163" t="e">
        <f t="shared" ref="J56:J61" si="4">G56*I56</f>
        <v>#REF!</v>
      </c>
      <c r="K56" s="162" t="e">
        <f>VLOOKUP($M56,#REF!,7,FALSE)</f>
        <v>#REF!</v>
      </c>
      <c r="L56" s="189" t="e">
        <f t="shared" ref="L56:L61" si="5">G56*K56</f>
        <v>#REF!</v>
      </c>
      <c r="M56" s="125">
        <v>5</v>
      </c>
    </row>
    <row r="57" spans="1:13" s="124" customFormat="1" x14ac:dyDescent="0.25">
      <c r="A57" s="202" t="e">
        <f>C57=#REF!</f>
        <v>#REF!</v>
      </c>
      <c r="B57" s="164" t="s">
        <v>35</v>
      </c>
      <c r="C57" s="165" t="e">
        <f>G78</f>
        <v>#REF!</v>
      </c>
      <c r="D57" s="165" t="e">
        <f>IF(ISBLANK(VLOOKUP(M57,#REF!,2,FALSE))," ",VLOOKUP(M57,#REF!,2,FALSE))</f>
        <v>#REF!</v>
      </c>
      <c r="E57" s="166" t="e">
        <f>IF(ISBLANK(VLOOKUP(M57,#REF!,3,FALSE))," ",VLOOKUP(M57,#REF!,3,FALSE))</f>
        <v>#REF!</v>
      </c>
      <c r="F57" s="166" t="e">
        <f>IF(ISBLANK(VLOOKUP(M57,#REF!,4,FALSE))," ",VLOOKUP(M57,#REF!,4,FALSE))</f>
        <v>#REF!</v>
      </c>
      <c r="G57" s="167" t="e">
        <f>VLOOKUP(M57,#REF!,33,FALSE)</f>
        <v>#REF!</v>
      </c>
      <c r="H57" s="168" t="e">
        <f>VLOOKUP(M57,#REF!,5,FALSE)</f>
        <v>#REF!</v>
      </c>
      <c r="I57" s="169" t="e">
        <f>VLOOKUP($M57,#REF!,6,FALSE)</f>
        <v>#REF!</v>
      </c>
      <c r="J57" s="170" t="e">
        <f t="shared" si="4"/>
        <v>#REF!</v>
      </c>
      <c r="K57" s="169" t="e">
        <f>VLOOKUP($M57,#REF!,7,FALSE)</f>
        <v>#REF!</v>
      </c>
      <c r="L57" s="186" t="e">
        <f t="shared" si="5"/>
        <v>#REF!</v>
      </c>
      <c r="M57" s="125">
        <v>6</v>
      </c>
    </row>
    <row r="58" spans="1:13" s="124" customFormat="1" x14ac:dyDescent="0.25">
      <c r="A58" s="202" t="e">
        <f>C58=#REF!</f>
        <v>#REF!</v>
      </c>
      <c r="B58" s="164" t="s">
        <v>36</v>
      </c>
      <c r="C58" s="171" t="e">
        <f>J78</f>
        <v>#REF!</v>
      </c>
      <c r="D58" s="171" t="e">
        <f>IF(ISBLANK(VLOOKUP(M58,#REF!,2,FALSE))," ",VLOOKUP(M58,#REF!,2,FALSE))</f>
        <v>#REF!</v>
      </c>
      <c r="E58" s="166" t="e">
        <f>IF(ISBLANK(VLOOKUP(M58,#REF!,3,FALSE))," ",VLOOKUP(M58,#REF!,3,FALSE))</f>
        <v>#REF!</v>
      </c>
      <c r="F58" s="166"/>
      <c r="G58" s="167" t="e">
        <f>VLOOKUP(M58,#REF!,33,FALSE)</f>
        <v>#REF!</v>
      </c>
      <c r="H58" s="168" t="e">
        <f>VLOOKUP(M58,#REF!,5,FALSE)</f>
        <v>#REF!</v>
      </c>
      <c r="I58" s="169" t="e">
        <f>VLOOKUP($M58,#REF!,6,FALSE)</f>
        <v>#REF!</v>
      </c>
      <c r="J58" s="170" t="e">
        <f t="shared" si="4"/>
        <v>#REF!</v>
      </c>
      <c r="K58" s="169" t="e">
        <f>VLOOKUP($M58,#REF!,7,FALSE)</f>
        <v>#REF!</v>
      </c>
      <c r="L58" s="186" t="e">
        <f t="shared" si="5"/>
        <v>#REF!</v>
      </c>
      <c r="M58" s="125">
        <v>7</v>
      </c>
    </row>
    <row r="59" spans="1:13" s="124" customFormat="1" x14ac:dyDescent="0.25">
      <c r="A59" s="202" t="e">
        <f>C59=#REF!</f>
        <v>#REF!</v>
      </c>
      <c r="B59" s="164" t="s">
        <v>41</v>
      </c>
      <c r="C59" s="171" t="e">
        <f>L78</f>
        <v>#REF!</v>
      </c>
      <c r="D59" s="171"/>
      <c r="E59" s="166"/>
      <c r="F59" s="166"/>
      <c r="G59" s="167" t="e">
        <f>VLOOKUP(M59,#REF!,33,FALSE)</f>
        <v>#REF!</v>
      </c>
      <c r="H59" s="168" t="e">
        <f>VLOOKUP(M59,#REF!,5,FALSE)</f>
        <v>#REF!</v>
      </c>
      <c r="I59" s="169" t="e">
        <f>VLOOKUP($M59,#REF!,6,FALSE)</f>
        <v>#REF!</v>
      </c>
      <c r="J59" s="170" t="e">
        <f t="shared" si="4"/>
        <v>#REF!</v>
      </c>
      <c r="K59" s="169" t="e">
        <f>VLOOKUP($M59,#REF!,7,FALSE)</f>
        <v>#REF!</v>
      </c>
      <c r="L59" s="186" t="e">
        <f t="shared" si="5"/>
        <v>#REF!</v>
      </c>
      <c r="M59" s="125">
        <v>8</v>
      </c>
    </row>
    <row r="60" spans="1:13" s="124" customFormat="1" x14ac:dyDescent="0.25">
      <c r="A60" s="202"/>
      <c r="B60" s="164"/>
      <c r="C60" s="172"/>
      <c r="D60" s="171" t="e">
        <f>IF(ISBLANK(VLOOKUP(M60,#REF!,2,FALSE))," ",VLOOKUP(M60,#REF!,2,FALSE))</f>
        <v>#REF!</v>
      </c>
      <c r="E60" s="166" t="e">
        <f>IF(ISBLANK(VLOOKUP(M60,#REF!,3,FALSE))," ",VLOOKUP(M60,#REF!,3,FALSE))</f>
        <v>#REF!</v>
      </c>
      <c r="F60" s="166" t="e">
        <f>IF(ISBLANK(VLOOKUP(M60,#REF!,4,FALSE))," ",VLOOKUP(M60,#REF!,4,FALSE))</f>
        <v>#REF!</v>
      </c>
      <c r="G60" s="167" t="e">
        <f>VLOOKUP(M60,#REF!,33,FALSE)</f>
        <v>#REF!</v>
      </c>
      <c r="H60" s="168" t="e">
        <f>VLOOKUP(M60,#REF!,5,FALSE)</f>
        <v>#REF!</v>
      </c>
      <c r="I60" s="169" t="e">
        <f>VLOOKUP($M60,#REF!,6,FALSE)</f>
        <v>#REF!</v>
      </c>
      <c r="J60" s="170" t="e">
        <f t="shared" si="4"/>
        <v>#REF!</v>
      </c>
      <c r="K60" s="169" t="e">
        <f>VLOOKUP($M60,#REF!,7,FALSE)</f>
        <v>#REF!</v>
      </c>
      <c r="L60" s="186" t="e">
        <f t="shared" si="5"/>
        <v>#REF!</v>
      </c>
      <c r="M60" s="125">
        <v>9</v>
      </c>
    </row>
    <row r="61" spans="1:13" s="124" customFormat="1" x14ac:dyDescent="0.25">
      <c r="B61" s="164"/>
      <c r="C61" s="172"/>
      <c r="D61" s="171" t="e">
        <f>IF(ISBLANK(VLOOKUP(M61,#REF!,2,FALSE))," ",VLOOKUP(M61,#REF!,2,FALSE))</f>
        <v>#REF!</v>
      </c>
      <c r="E61" s="166" t="e">
        <f>IF(ISBLANK(VLOOKUP(M61,#REF!,3,FALSE))," ",VLOOKUP(M61,#REF!,3,FALSE))</f>
        <v>#REF!</v>
      </c>
      <c r="F61" s="166" t="e">
        <f>IF(ISBLANK(VLOOKUP(M61,#REF!,4,FALSE))," ",VLOOKUP(M61,#REF!,4,FALSE))</f>
        <v>#REF!</v>
      </c>
      <c r="G61" s="167" t="e">
        <f>VLOOKUP(M61,#REF!,33,FALSE)</f>
        <v>#REF!</v>
      </c>
      <c r="H61" s="168" t="e">
        <f>VLOOKUP(M61,#REF!,5,FALSE)</f>
        <v>#REF!</v>
      </c>
      <c r="I61" s="169" t="e">
        <f>VLOOKUP($M61,#REF!,6,FALSE)</f>
        <v>#REF!</v>
      </c>
      <c r="J61" s="170" t="e">
        <f t="shared" si="4"/>
        <v>#REF!</v>
      </c>
      <c r="K61" s="169" t="e">
        <f>VLOOKUP($M61,#REF!,7,FALSE)</f>
        <v>#REF!</v>
      </c>
      <c r="L61" s="186" t="e">
        <f t="shared" si="5"/>
        <v>#REF!</v>
      </c>
      <c r="M61" s="125">
        <v>10</v>
      </c>
    </row>
    <row r="62" spans="1:13" s="124" customFormat="1" x14ac:dyDescent="0.25">
      <c r="B62" s="164"/>
      <c r="C62" s="172"/>
      <c r="D62" s="171"/>
      <c r="E62" s="166"/>
      <c r="F62" s="166"/>
      <c r="G62" s="167"/>
      <c r="H62" s="168"/>
      <c r="I62" s="169"/>
      <c r="J62" s="170"/>
      <c r="K62" s="169"/>
      <c r="L62" s="186"/>
      <c r="M62" s="125"/>
    </row>
    <row r="63" spans="1:13" s="124" customFormat="1" x14ac:dyDescent="0.25">
      <c r="B63" s="164"/>
      <c r="C63" s="172"/>
      <c r="D63" s="171"/>
      <c r="E63" s="166" t="e">
        <f>IF(ISBLANK(VLOOKUP(M63,#REF!,3,FALSE))," ",VLOOKUP(M63,#REF!,3,FALSE))</f>
        <v>#REF!</v>
      </c>
      <c r="F63" s="166" t="e">
        <f>IF(ISBLANK(VLOOKUP(M63,#REF!,4,FALSE))," ",VLOOKUP(M63,#REF!,4,FALSE))</f>
        <v>#REF!</v>
      </c>
      <c r="G63" s="167" t="e">
        <f>VLOOKUP(M63,#REF!,33,FALSE)</f>
        <v>#REF!</v>
      </c>
      <c r="H63" s="168" t="e">
        <f>VLOOKUP(M63,#REF!,5,FALSE)</f>
        <v>#REF!</v>
      </c>
      <c r="I63" s="169" t="e">
        <f>VLOOKUP($M63,#REF!,6,FALSE)</f>
        <v>#REF!</v>
      </c>
      <c r="J63" s="170" t="e">
        <f t="shared" ref="J63:J69" si="6">G63*I63</f>
        <v>#REF!</v>
      </c>
      <c r="K63" s="169" t="e">
        <f>VLOOKUP($M63,#REF!,7,FALSE)</f>
        <v>#REF!</v>
      </c>
      <c r="L63" s="186" t="e">
        <f t="shared" ref="L63:L69" si="7">G63*K63</f>
        <v>#REF!</v>
      </c>
      <c r="M63" s="125">
        <v>15</v>
      </c>
    </row>
    <row r="64" spans="1:13" s="124" customFormat="1" x14ac:dyDescent="0.25">
      <c r="B64" s="164"/>
      <c r="C64" s="172"/>
      <c r="D64" s="171" t="e">
        <f>IF(ISBLANK(VLOOKUP(M64,#REF!,2,FALSE))," ",VLOOKUP(M64,#REF!,2,FALSE))</f>
        <v>#REF!</v>
      </c>
      <c r="E64" s="166" t="e">
        <f>IF(ISBLANK(VLOOKUP(M64,#REF!,3,FALSE))," ",VLOOKUP(M64,#REF!,3,FALSE))</f>
        <v>#REF!</v>
      </c>
      <c r="F64" s="166" t="e">
        <f>IF(ISBLANK(VLOOKUP(M64,#REF!,4,FALSE))," ",VLOOKUP(M64,#REF!,4,FALSE))</f>
        <v>#REF!</v>
      </c>
      <c r="G64" s="167" t="e">
        <f>VLOOKUP(M64,#REF!,33,FALSE)</f>
        <v>#REF!</v>
      </c>
      <c r="H64" s="168" t="e">
        <f>VLOOKUP(M64,#REF!,5,FALSE)</f>
        <v>#REF!</v>
      </c>
      <c r="I64" s="169" t="e">
        <f>VLOOKUP($M64,#REF!,6,FALSE)</f>
        <v>#REF!</v>
      </c>
      <c r="J64" s="170" t="e">
        <f t="shared" si="6"/>
        <v>#REF!</v>
      </c>
      <c r="K64" s="169" t="e">
        <f>VLOOKUP($M64,#REF!,7,FALSE)</f>
        <v>#REF!</v>
      </c>
      <c r="L64" s="186" t="e">
        <f t="shared" si="7"/>
        <v>#REF!</v>
      </c>
      <c r="M64" s="125">
        <v>16</v>
      </c>
    </row>
    <row r="65" spans="1:13" s="124" customFormat="1" x14ac:dyDescent="0.25">
      <c r="B65" s="164"/>
      <c r="C65" s="172"/>
      <c r="D65" s="171" t="e">
        <f>IF(ISBLANK(VLOOKUP(M65,#REF!,2,FALSE))," ",VLOOKUP(M65,#REF!,2,FALSE))</f>
        <v>#REF!</v>
      </c>
      <c r="E65" s="166" t="e">
        <f>IF(ISBLANK(VLOOKUP(M65,#REF!,3,FALSE))," ",VLOOKUP(M65,#REF!,3,FALSE))</f>
        <v>#REF!</v>
      </c>
      <c r="F65" s="166"/>
      <c r="G65" s="167" t="e">
        <f>VLOOKUP(M65,#REF!,33,FALSE)</f>
        <v>#REF!</v>
      </c>
      <c r="H65" s="168" t="e">
        <f>VLOOKUP(M65,#REF!,5,FALSE)</f>
        <v>#REF!</v>
      </c>
      <c r="I65" s="169" t="e">
        <f>VLOOKUP($M65,#REF!,6,FALSE)</f>
        <v>#REF!</v>
      </c>
      <c r="J65" s="170" t="e">
        <f t="shared" si="6"/>
        <v>#REF!</v>
      </c>
      <c r="K65" s="169" t="e">
        <f>VLOOKUP($M65,#REF!,7,FALSE)</f>
        <v>#REF!</v>
      </c>
      <c r="L65" s="186" t="e">
        <f t="shared" si="7"/>
        <v>#REF!</v>
      </c>
      <c r="M65" s="125">
        <v>17</v>
      </c>
    </row>
    <row r="66" spans="1:13" s="124" customFormat="1" x14ac:dyDescent="0.25">
      <c r="B66" s="164"/>
      <c r="C66" s="172"/>
      <c r="D66" s="171"/>
      <c r="E66" s="166"/>
      <c r="F66" s="166"/>
      <c r="G66" s="167" t="e">
        <f>VLOOKUP(M66,#REF!,33,FALSE)</f>
        <v>#REF!</v>
      </c>
      <c r="H66" s="168" t="e">
        <f>VLOOKUP(M66,#REF!,5,FALSE)</f>
        <v>#REF!</v>
      </c>
      <c r="I66" s="169" t="e">
        <f>VLOOKUP($M66,#REF!,6,FALSE)</f>
        <v>#REF!</v>
      </c>
      <c r="J66" s="170" t="e">
        <f t="shared" si="6"/>
        <v>#REF!</v>
      </c>
      <c r="K66" s="169" t="e">
        <f>VLOOKUP($M66,#REF!,7,FALSE)</f>
        <v>#REF!</v>
      </c>
      <c r="L66" s="186" t="e">
        <f t="shared" si="7"/>
        <v>#REF!</v>
      </c>
      <c r="M66" s="125">
        <v>18</v>
      </c>
    </row>
    <row r="67" spans="1:13" s="124" customFormat="1" x14ac:dyDescent="0.25">
      <c r="B67" s="164"/>
      <c r="C67" s="172"/>
      <c r="D67" s="171"/>
      <c r="E67" s="166"/>
      <c r="F67" s="166"/>
      <c r="G67" s="167" t="e">
        <f>VLOOKUP(M67,#REF!,33,FALSE)</f>
        <v>#REF!</v>
      </c>
      <c r="H67" s="168" t="e">
        <f>VLOOKUP(M67,#REF!,5,FALSE)</f>
        <v>#REF!</v>
      </c>
      <c r="I67" s="169" t="e">
        <f>VLOOKUP($M67,#REF!,6,FALSE)</f>
        <v>#REF!</v>
      </c>
      <c r="J67" s="170" t="e">
        <f t="shared" si="6"/>
        <v>#REF!</v>
      </c>
      <c r="K67" s="169" t="e">
        <f>VLOOKUP($M67,#REF!,7,FALSE)</f>
        <v>#REF!</v>
      </c>
      <c r="L67" s="186" t="e">
        <f t="shared" si="7"/>
        <v>#REF!</v>
      </c>
      <c r="M67" s="125">
        <v>19</v>
      </c>
    </row>
    <row r="68" spans="1:13" s="124" customFormat="1" x14ac:dyDescent="0.25">
      <c r="B68" s="164"/>
      <c r="C68" s="172"/>
      <c r="D68" s="171"/>
      <c r="E68" s="166"/>
      <c r="F68" s="166"/>
      <c r="G68" s="167" t="e">
        <f>VLOOKUP(M68,#REF!,33,FALSE)</f>
        <v>#REF!</v>
      </c>
      <c r="H68" s="168" t="e">
        <f>VLOOKUP(M68,#REF!,5,FALSE)</f>
        <v>#REF!</v>
      </c>
      <c r="I68" s="169" t="e">
        <f>VLOOKUP($M68,#REF!,6,FALSE)</f>
        <v>#REF!</v>
      </c>
      <c r="J68" s="170" t="e">
        <f t="shared" si="6"/>
        <v>#REF!</v>
      </c>
      <c r="K68" s="169" t="e">
        <f>VLOOKUP($M68,#REF!,7,FALSE)</f>
        <v>#REF!</v>
      </c>
      <c r="L68" s="186" t="e">
        <f t="shared" si="7"/>
        <v>#REF!</v>
      </c>
      <c r="M68" s="125">
        <v>20</v>
      </c>
    </row>
    <row r="69" spans="1:13" s="124" customFormat="1" x14ac:dyDescent="0.25">
      <c r="B69" s="164"/>
      <c r="C69" s="172"/>
      <c r="D69" s="171"/>
      <c r="E69" s="166"/>
      <c r="F69" s="166"/>
      <c r="G69" s="167" t="e">
        <f>VLOOKUP(M69,#REF!,33,FALSE)</f>
        <v>#REF!</v>
      </c>
      <c r="H69" s="168" t="e">
        <f>VLOOKUP(M69,#REF!,5,FALSE)</f>
        <v>#REF!</v>
      </c>
      <c r="I69" s="169" t="e">
        <f>VLOOKUP($M69,#REF!,6,FALSE)</f>
        <v>#REF!</v>
      </c>
      <c r="J69" s="170" t="e">
        <f t="shared" si="6"/>
        <v>#REF!</v>
      </c>
      <c r="K69" s="169" t="e">
        <f>VLOOKUP($M69,#REF!,7,FALSE)</f>
        <v>#REF!</v>
      </c>
      <c r="L69" s="186" t="e">
        <f t="shared" si="7"/>
        <v>#REF!</v>
      </c>
      <c r="M69" s="125">
        <v>21</v>
      </c>
    </row>
    <row r="70" spans="1:13" s="124" customFormat="1" x14ac:dyDescent="0.25">
      <c r="B70" s="164"/>
      <c r="C70" s="172"/>
      <c r="D70" s="171"/>
      <c r="E70" s="166"/>
      <c r="F70" s="166"/>
      <c r="G70" s="167"/>
      <c r="H70" s="168"/>
      <c r="I70" s="169"/>
      <c r="J70" s="170"/>
      <c r="K70" s="169"/>
      <c r="L70" s="186"/>
      <c r="M70" s="125"/>
    </row>
    <row r="71" spans="1:13" s="124" customFormat="1" x14ac:dyDescent="0.25">
      <c r="B71" s="164"/>
      <c r="C71" s="172"/>
      <c r="D71" s="171"/>
      <c r="E71" s="166" t="e">
        <f>IF(ISBLANK(VLOOKUP(M71,#REF!,3,FALSE))," ",VLOOKUP(M71,#REF!,3,FALSE))</f>
        <v>#REF!</v>
      </c>
      <c r="F71" s="166" t="e">
        <f>IF(ISBLANK(VLOOKUP(M71,#REF!,4,FALSE))," ",VLOOKUP(M71,#REF!,4,FALSE))</f>
        <v>#REF!</v>
      </c>
      <c r="G71" s="167" t="e">
        <f>VLOOKUP(M71,#REF!,33,FALSE)</f>
        <v>#REF!</v>
      </c>
      <c r="H71" s="168" t="e">
        <f>VLOOKUP(M71,#REF!,5,FALSE)</f>
        <v>#REF!</v>
      </c>
      <c r="I71" s="169" t="e">
        <f>VLOOKUP($M71,#REF!,6,FALSE)</f>
        <v>#REF!</v>
      </c>
      <c r="J71" s="170" t="e">
        <f t="shared" ref="J71:J76" si="8">G71*I71</f>
        <v>#REF!</v>
      </c>
      <c r="K71" s="169" t="e">
        <f>VLOOKUP($M71,#REF!,7,FALSE)</f>
        <v>#REF!</v>
      </c>
      <c r="L71" s="186" t="e">
        <f t="shared" ref="L71:L76" si="9">G71*K71</f>
        <v>#REF!</v>
      </c>
      <c r="M71" s="125">
        <v>25</v>
      </c>
    </row>
    <row r="72" spans="1:13" s="124" customFormat="1" x14ac:dyDescent="0.25">
      <c r="B72" s="164"/>
      <c r="C72" s="172"/>
      <c r="D72" s="171" t="e">
        <f>IF(ISBLANK(VLOOKUP(M72,#REF!,2,FALSE))," ",VLOOKUP(M72,#REF!,2,FALSE))</f>
        <v>#REF!</v>
      </c>
      <c r="E72" s="166" t="e">
        <f>IF(ISBLANK(VLOOKUP(M72,#REF!,3,FALSE))," ",VLOOKUP(M72,#REF!,3,FALSE))</f>
        <v>#REF!</v>
      </c>
      <c r="F72" s="166" t="e">
        <f>IF(ISBLANK(VLOOKUP(M72,#REF!,4,FALSE))," ",VLOOKUP(M72,#REF!,4,FALSE))</f>
        <v>#REF!</v>
      </c>
      <c r="G72" s="167" t="e">
        <f>VLOOKUP(M72,#REF!,33,FALSE)</f>
        <v>#REF!</v>
      </c>
      <c r="H72" s="168" t="e">
        <f>VLOOKUP(M72,#REF!,5,FALSE)</f>
        <v>#REF!</v>
      </c>
      <c r="I72" s="169" t="e">
        <f>VLOOKUP($M72,#REF!,6,FALSE)</f>
        <v>#REF!</v>
      </c>
      <c r="J72" s="170" t="e">
        <f t="shared" si="8"/>
        <v>#REF!</v>
      </c>
      <c r="K72" s="169" t="e">
        <f>VLOOKUP($M72,#REF!,7,FALSE)</f>
        <v>#REF!</v>
      </c>
      <c r="L72" s="186" t="e">
        <f t="shared" si="9"/>
        <v>#REF!</v>
      </c>
      <c r="M72" s="125">
        <v>26</v>
      </c>
    </row>
    <row r="73" spans="1:13" s="124" customFormat="1" x14ac:dyDescent="0.25">
      <c r="B73" s="164"/>
      <c r="C73" s="172"/>
      <c r="D73" s="171" t="e">
        <f>IF(ISBLANK(VLOOKUP(M73,#REF!,2,FALSE))," ",VLOOKUP(M73,#REF!,2,FALSE))</f>
        <v>#REF!</v>
      </c>
      <c r="E73" s="166" t="e">
        <f>IF(ISBLANK(VLOOKUP(M73,#REF!,3,FALSE))," ",VLOOKUP(M73,#REF!,3,FALSE))</f>
        <v>#REF!</v>
      </c>
      <c r="F73" s="166"/>
      <c r="G73" s="167" t="e">
        <f>VLOOKUP(M73,#REF!,33,FALSE)</f>
        <v>#REF!</v>
      </c>
      <c r="H73" s="168" t="e">
        <f>VLOOKUP(M73,#REF!,5,FALSE)</f>
        <v>#REF!</v>
      </c>
      <c r="I73" s="169" t="e">
        <f>VLOOKUP($M73,#REF!,6,FALSE)</f>
        <v>#REF!</v>
      </c>
      <c r="J73" s="170" t="e">
        <f t="shared" si="8"/>
        <v>#REF!</v>
      </c>
      <c r="K73" s="169" t="e">
        <f>VLOOKUP($M73,#REF!,7,FALSE)</f>
        <v>#REF!</v>
      </c>
      <c r="L73" s="186" t="e">
        <f t="shared" si="9"/>
        <v>#REF!</v>
      </c>
      <c r="M73" s="125">
        <v>27</v>
      </c>
    </row>
    <row r="74" spans="1:13" s="124" customFormat="1" x14ac:dyDescent="0.25">
      <c r="B74" s="164"/>
      <c r="C74" s="172"/>
      <c r="D74" s="171" t="e">
        <f>IF(ISBLANK(VLOOKUP(M74,#REF!,2,FALSE))," ",VLOOKUP(M74,#REF!,2,FALSE))</f>
        <v>#REF!</v>
      </c>
      <c r="E74" s="166" t="e">
        <f>IF(ISBLANK(VLOOKUP(M74,#REF!,3,FALSE))," ",VLOOKUP(M74,#REF!,3,FALSE))</f>
        <v>#REF!</v>
      </c>
      <c r="F74" s="166"/>
      <c r="G74" s="167" t="e">
        <f>VLOOKUP(M74,#REF!,33,FALSE)</f>
        <v>#REF!</v>
      </c>
      <c r="H74" s="168" t="e">
        <f>VLOOKUP(M74,#REF!,5,FALSE)</f>
        <v>#REF!</v>
      </c>
      <c r="I74" s="169" t="e">
        <f>VLOOKUP($M74,#REF!,6,FALSE)</f>
        <v>#REF!</v>
      </c>
      <c r="J74" s="170" t="e">
        <f t="shared" si="8"/>
        <v>#REF!</v>
      </c>
      <c r="K74" s="169" t="e">
        <f>VLOOKUP($M74,#REF!,7,FALSE)</f>
        <v>#REF!</v>
      </c>
      <c r="L74" s="186" t="e">
        <f t="shared" si="9"/>
        <v>#REF!</v>
      </c>
      <c r="M74" s="125">
        <v>28</v>
      </c>
    </row>
    <row r="75" spans="1:13" s="124" customFormat="1" x14ac:dyDescent="0.25">
      <c r="B75" s="164"/>
      <c r="C75" s="172"/>
      <c r="D75" s="172"/>
      <c r="E75" s="166"/>
      <c r="F75" s="166"/>
      <c r="G75" s="167" t="e">
        <f>VLOOKUP(M75,#REF!,33,FALSE)</f>
        <v>#REF!</v>
      </c>
      <c r="H75" s="168" t="e">
        <f>VLOOKUP(M75,#REF!,5,FALSE)</f>
        <v>#REF!</v>
      </c>
      <c r="I75" s="169" t="e">
        <f>VLOOKUP($M75,#REF!,6,FALSE)</f>
        <v>#REF!</v>
      </c>
      <c r="J75" s="170" t="e">
        <f t="shared" si="8"/>
        <v>#REF!</v>
      </c>
      <c r="K75" s="169" t="e">
        <f>VLOOKUP($M75,#REF!,7,FALSE)</f>
        <v>#REF!</v>
      </c>
      <c r="L75" s="186" t="e">
        <f t="shared" si="9"/>
        <v>#REF!</v>
      </c>
      <c r="M75" s="125">
        <v>29</v>
      </c>
    </row>
    <row r="76" spans="1:13" s="124" customFormat="1" x14ac:dyDescent="0.25">
      <c r="B76" s="164"/>
      <c r="C76" s="172"/>
      <c r="D76" s="172"/>
      <c r="E76" s="166"/>
      <c r="F76" s="166"/>
      <c r="G76" s="167" t="e">
        <f>VLOOKUP(M76,#REF!,33,FALSE)</f>
        <v>#REF!</v>
      </c>
      <c r="H76" s="168" t="e">
        <f>VLOOKUP(M76,#REF!,5,FALSE)</f>
        <v>#REF!</v>
      </c>
      <c r="I76" s="169" t="e">
        <f>VLOOKUP($M76,#REF!,6,FALSE)</f>
        <v>#REF!</v>
      </c>
      <c r="J76" s="170" t="e">
        <f t="shared" si="8"/>
        <v>#REF!</v>
      </c>
      <c r="K76" s="169" t="e">
        <f>VLOOKUP($M76,#REF!,7,FALSE)</f>
        <v>#REF!</v>
      </c>
      <c r="L76" s="186" t="e">
        <f t="shared" si="9"/>
        <v>#REF!</v>
      </c>
      <c r="M76" s="125">
        <v>30</v>
      </c>
    </row>
    <row r="77" spans="1:13" s="124" customFormat="1" ht="17.25" thickBot="1" x14ac:dyDescent="0.3">
      <c r="B77" s="173"/>
      <c r="C77" s="174"/>
      <c r="D77" s="174"/>
      <c r="E77" s="175"/>
      <c r="F77" s="175"/>
      <c r="G77" s="176"/>
      <c r="H77" s="190"/>
      <c r="I77" s="177"/>
      <c r="J77" s="178"/>
      <c r="K77" s="177"/>
      <c r="L77" s="187"/>
      <c r="M77" s="125"/>
    </row>
    <row r="78" spans="1:13" s="124" customFormat="1" ht="18" thickTop="1" thickBot="1" x14ac:dyDescent="0.3">
      <c r="B78" s="179"/>
      <c r="C78" s="180"/>
      <c r="D78" s="180"/>
      <c r="E78" s="198"/>
      <c r="F78" s="198"/>
      <c r="G78" s="182" t="e">
        <f>SUM(G56:G77)</f>
        <v>#REF!</v>
      </c>
      <c r="H78" s="181"/>
      <c r="I78" s="183"/>
      <c r="J78" s="188" t="e">
        <f>SUM(J56:J77)</f>
        <v>#REF!</v>
      </c>
      <c r="K78" s="183"/>
      <c r="L78" s="188" t="e">
        <f>SUM(L56:L77)</f>
        <v>#REF!</v>
      </c>
      <c r="M78" s="125"/>
    </row>
    <row r="79" spans="1:13" s="124" customFormat="1" ht="17.25" thickTop="1" x14ac:dyDescent="0.25">
      <c r="A79" s="124" t="s">
        <v>50</v>
      </c>
      <c r="B79" s="159"/>
      <c r="C79" s="160" t="e">
        <f>#REF!</f>
        <v>#REF!</v>
      </c>
      <c r="D79" s="197" t="e">
        <f>IF(ISBLANK(VLOOKUP(M79,#REF!,2,FALSE))," ",VLOOKUP(M79,#REF!,2,FALSE))</f>
        <v>#REF!</v>
      </c>
      <c r="E79" s="197" t="e">
        <f>IF(ISBLANK(VLOOKUP(M79,#REF!,3,FALSE))," ",VLOOKUP(M79,#REF!,3,FALSE))</f>
        <v>#REF!</v>
      </c>
      <c r="F79" s="197" t="e">
        <f>IF(ISBLANK(VLOOKUP(M79,#REF!,4,FALSE))," ",VLOOKUP(M79,#REF!,4,FALSE))</f>
        <v>#REF!</v>
      </c>
      <c r="G79" s="161" t="e">
        <f>VLOOKUP(M79,#REF!,33,FALSE)</f>
        <v>#REF!</v>
      </c>
      <c r="H79" s="161" t="e">
        <f>VLOOKUP(M79,#REF!,5,FALSE)</f>
        <v>#REF!</v>
      </c>
      <c r="I79" s="162" t="e">
        <f>VLOOKUP($M79,#REF!,6,FALSE)</f>
        <v>#REF!</v>
      </c>
      <c r="J79" s="163" t="e">
        <f t="shared" ref="J79:J84" si="10">G79*I79</f>
        <v>#REF!</v>
      </c>
      <c r="K79" s="162" t="e">
        <f>VLOOKUP($M79,#REF!,7,FALSE)</f>
        <v>#REF!</v>
      </c>
      <c r="L79" s="189" t="e">
        <f t="shared" ref="L79:L84" si="11">G79*K79</f>
        <v>#REF!</v>
      </c>
      <c r="M79" s="125">
        <v>5</v>
      </c>
    </row>
    <row r="80" spans="1:13" s="124" customFormat="1" x14ac:dyDescent="0.25">
      <c r="A80" s="202" t="e">
        <f>C80=#REF!</f>
        <v>#REF!</v>
      </c>
      <c r="B80" s="164" t="s">
        <v>35</v>
      </c>
      <c r="C80" s="165" t="e">
        <f>G95</f>
        <v>#REF!</v>
      </c>
      <c r="D80" s="165" t="e">
        <f>IF(ISBLANK(VLOOKUP(M80,#REF!,2,FALSE))," ",VLOOKUP(M80,#REF!,2,FALSE))</f>
        <v>#REF!</v>
      </c>
      <c r="E80" s="166" t="e">
        <f>IF(ISBLANK(VLOOKUP(M80,#REF!,3,FALSE))," ",VLOOKUP(M80,#REF!,3,FALSE))</f>
        <v>#REF!</v>
      </c>
      <c r="F80" s="166" t="e">
        <f>IF(ISBLANK(VLOOKUP(M80,#REF!,4,FALSE))," ",VLOOKUP(M80,#REF!,4,FALSE))</f>
        <v>#REF!</v>
      </c>
      <c r="G80" s="167" t="e">
        <f>VLOOKUP(M80,#REF!,33,FALSE)</f>
        <v>#REF!</v>
      </c>
      <c r="H80" s="168" t="e">
        <f>VLOOKUP(M80,#REF!,5,FALSE)</f>
        <v>#REF!</v>
      </c>
      <c r="I80" s="169" t="e">
        <f>VLOOKUP($M80,#REF!,6,FALSE)</f>
        <v>#REF!</v>
      </c>
      <c r="J80" s="170" t="e">
        <f t="shared" si="10"/>
        <v>#REF!</v>
      </c>
      <c r="K80" s="169" t="e">
        <f>VLOOKUP($M80,#REF!,7,FALSE)</f>
        <v>#REF!</v>
      </c>
      <c r="L80" s="186" t="e">
        <f t="shared" si="11"/>
        <v>#REF!</v>
      </c>
      <c r="M80" s="125">
        <v>6</v>
      </c>
    </row>
    <row r="81" spans="1:13" s="124" customFormat="1" x14ac:dyDescent="0.25">
      <c r="A81" s="202" t="e">
        <f>C81=#REF!</f>
        <v>#REF!</v>
      </c>
      <c r="B81" s="164" t="s">
        <v>36</v>
      </c>
      <c r="C81" s="171" t="e">
        <f>J95</f>
        <v>#REF!</v>
      </c>
      <c r="D81" s="171"/>
      <c r="E81" s="166"/>
      <c r="F81" s="166"/>
      <c r="G81" s="167" t="e">
        <f>VLOOKUP(M81,#REF!,33,FALSE)</f>
        <v>#REF!</v>
      </c>
      <c r="H81" s="168" t="e">
        <f>VLOOKUP(M81,#REF!,5,FALSE)</f>
        <v>#REF!</v>
      </c>
      <c r="I81" s="169" t="e">
        <f>VLOOKUP($M81,#REF!,6,FALSE)</f>
        <v>#REF!</v>
      </c>
      <c r="J81" s="170" t="e">
        <f t="shared" si="10"/>
        <v>#REF!</v>
      </c>
      <c r="K81" s="169" t="e">
        <f>VLOOKUP($M81,#REF!,7,FALSE)</f>
        <v>#REF!</v>
      </c>
      <c r="L81" s="186" t="e">
        <f t="shared" si="11"/>
        <v>#REF!</v>
      </c>
      <c r="M81" s="125">
        <v>7</v>
      </c>
    </row>
    <row r="82" spans="1:13" s="124" customFormat="1" x14ac:dyDescent="0.25">
      <c r="A82" s="202" t="e">
        <f>C82=#REF!</f>
        <v>#REF!</v>
      </c>
      <c r="B82" s="164" t="s">
        <v>41</v>
      </c>
      <c r="C82" s="171" t="e">
        <f>L95</f>
        <v>#REF!</v>
      </c>
      <c r="D82" s="171" t="e">
        <f>IF(ISBLANK(VLOOKUP(M82,#REF!,2,FALSE))," ",VLOOKUP(M82,#REF!,2,FALSE))</f>
        <v>#REF!</v>
      </c>
      <c r="E82" s="166" t="e">
        <f>IF(ISBLANK(VLOOKUP(M82,#REF!,3,FALSE))," ",VLOOKUP(M82,#REF!,3,FALSE))</f>
        <v>#REF!</v>
      </c>
      <c r="F82" s="166"/>
      <c r="G82" s="167" t="e">
        <f>VLOOKUP(M82,#REF!,33,FALSE)</f>
        <v>#REF!</v>
      </c>
      <c r="H82" s="168" t="e">
        <f>VLOOKUP(M82,#REF!,5,FALSE)</f>
        <v>#REF!</v>
      </c>
      <c r="I82" s="169" t="e">
        <f>VLOOKUP($M82,#REF!,6,FALSE)</f>
        <v>#REF!</v>
      </c>
      <c r="J82" s="170" t="e">
        <f t="shared" si="10"/>
        <v>#REF!</v>
      </c>
      <c r="K82" s="169" t="e">
        <f>VLOOKUP($M82,#REF!,7,FALSE)</f>
        <v>#REF!</v>
      </c>
      <c r="L82" s="186" t="e">
        <f t="shared" si="11"/>
        <v>#REF!</v>
      </c>
      <c r="M82" s="125">
        <v>8</v>
      </c>
    </row>
    <row r="83" spans="1:13" s="124" customFormat="1" x14ac:dyDescent="0.25">
      <c r="A83" s="202"/>
      <c r="B83" s="164"/>
      <c r="C83" s="172"/>
      <c r="D83" s="171" t="e">
        <f>IF(ISBLANK(VLOOKUP(M83,#REF!,2,FALSE))," ",VLOOKUP(M83,#REF!,2,FALSE))</f>
        <v>#REF!</v>
      </c>
      <c r="E83" s="166" t="e">
        <f>IF(ISBLANK(VLOOKUP(M83,#REF!,3,FALSE))," ",VLOOKUP(M83,#REF!,3,FALSE))</f>
        <v>#REF!</v>
      </c>
      <c r="F83" s="166"/>
      <c r="G83" s="167" t="e">
        <f>VLOOKUP(M83,#REF!,33,FALSE)</f>
        <v>#REF!</v>
      </c>
      <c r="H83" s="168" t="e">
        <f>VLOOKUP(M83,#REF!,5,FALSE)</f>
        <v>#REF!</v>
      </c>
      <c r="I83" s="169" t="e">
        <f>VLOOKUP($M83,#REF!,6,FALSE)</f>
        <v>#REF!</v>
      </c>
      <c r="J83" s="170" t="e">
        <f t="shared" si="10"/>
        <v>#REF!</v>
      </c>
      <c r="K83" s="169" t="e">
        <f>VLOOKUP($M83,#REF!,7,FALSE)</f>
        <v>#REF!</v>
      </c>
      <c r="L83" s="186" t="e">
        <f t="shared" si="11"/>
        <v>#REF!</v>
      </c>
      <c r="M83" s="125">
        <v>9</v>
      </c>
    </row>
    <row r="84" spans="1:13" s="124" customFormat="1" x14ac:dyDescent="0.25">
      <c r="B84" s="164"/>
      <c r="C84" s="172"/>
      <c r="D84" s="171" t="e">
        <f>IF(ISBLANK(VLOOKUP(M84,#REF!,2,FALSE))," ",VLOOKUP(M84,#REF!,2,FALSE))</f>
        <v>#REF!</v>
      </c>
      <c r="E84" s="166" t="e">
        <f>IF(ISBLANK(VLOOKUP(M84,#REF!,3,FALSE))," ",VLOOKUP(M84,#REF!,3,FALSE))</f>
        <v>#REF!</v>
      </c>
      <c r="F84" s="166"/>
      <c r="G84" s="167" t="e">
        <f>VLOOKUP(M84,#REF!,33,FALSE)</f>
        <v>#REF!</v>
      </c>
      <c r="H84" s="168" t="e">
        <f>VLOOKUP(M84,#REF!,5,FALSE)</f>
        <v>#REF!</v>
      </c>
      <c r="I84" s="169" t="e">
        <f>VLOOKUP($M84,#REF!,6,FALSE)</f>
        <v>#REF!</v>
      </c>
      <c r="J84" s="170" t="e">
        <f t="shared" si="10"/>
        <v>#REF!</v>
      </c>
      <c r="K84" s="169" t="e">
        <f>VLOOKUP($M84,#REF!,7,FALSE)</f>
        <v>#REF!</v>
      </c>
      <c r="L84" s="186" t="e">
        <f t="shared" si="11"/>
        <v>#REF!</v>
      </c>
      <c r="M84" s="125">
        <v>10</v>
      </c>
    </row>
    <row r="85" spans="1:13" s="124" customFormat="1" hidden="1" x14ac:dyDescent="0.25">
      <c r="B85" s="164"/>
      <c r="C85" s="172"/>
      <c r="D85" s="171"/>
      <c r="E85" s="166"/>
      <c r="F85" s="166"/>
      <c r="G85" s="167"/>
      <c r="H85" s="168"/>
      <c r="I85" s="169"/>
      <c r="J85" s="170"/>
      <c r="K85" s="169"/>
      <c r="L85" s="186"/>
      <c r="M85" s="125"/>
    </row>
    <row r="86" spans="1:13" s="124" customFormat="1" hidden="1" x14ac:dyDescent="0.25">
      <c r="B86" s="164"/>
      <c r="C86" s="172"/>
      <c r="D86" s="171"/>
      <c r="E86" s="166" t="e">
        <f>IF(ISBLANK(VLOOKUP(M86,#REF!,3,FALSE))," ",VLOOKUP(M86,#REF!,3,FALSE))</f>
        <v>#REF!</v>
      </c>
      <c r="F86" s="166" t="e">
        <f>IF(ISBLANK(VLOOKUP(M86,#REF!,4,FALSE))," ",VLOOKUP(M86,#REF!,4,FALSE))</f>
        <v>#REF!</v>
      </c>
      <c r="G86" s="167" t="e">
        <f>VLOOKUP(M86,#REF!,33,FALSE)</f>
        <v>#REF!</v>
      </c>
      <c r="H86" s="168" t="e">
        <f>VLOOKUP(M86,#REF!,5,FALSE)</f>
        <v>#REF!</v>
      </c>
      <c r="I86" s="169" t="e">
        <f>VLOOKUP($M86,#REF!,6,FALSE)</f>
        <v>#REF!</v>
      </c>
      <c r="J86" s="170" t="e">
        <f t="shared" ref="J86:J91" si="12">G86*I86</f>
        <v>#REF!</v>
      </c>
      <c r="K86" s="169" t="e">
        <f>VLOOKUP($M86,#REF!,7,FALSE)</f>
        <v>#REF!</v>
      </c>
      <c r="L86" s="186" t="e">
        <f t="shared" ref="L86:L91" si="13">G86*K86</f>
        <v>#REF!</v>
      </c>
      <c r="M86" s="125">
        <v>15</v>
      </c>
    </row>
    <row r="87" spans="1:13" s="124" customFormat="1" hidden="1" x14ac:dyDescent="0.25">
      <c r="B87" s="164"/>
      <c r="C87" s="172"/>
      <c r="D87" s="171"/>
      <c r="E87" s="166"/>
      <c r="F87" s="166"/>
      <c r="G87" s="167" t="e">
        <f>VLOOKUP(M87,#REF!,33,FALSE)</f>
        <v>#REF!</v>
      </c>
      <c r="H87" s="168" t="e">
        <f>VLOOKUP(M87,#REF!,5,FALSE)</f>
        <v>#REF!</v>
      </c>
      <c r="I87" s="169" t="e">
        <f>VLOOKUP($M87,#REF!,6,FALSE)</f>
        <v>#REF!</v>
      </c>
      <c r="J87" s="170" t="e">
        <f t="shared" si="12"/>
        <v>#REF!</v>
      </c>
      <c r="K87" s="169" t="e">
        <f>VLOOKUP($M87,#REF!,7,FALSE)</f>
        <v>#REF!</v>
      </c>
      <c r="L87" s="186" t="e">
        <f t="shared" si="13"/>
        <v>#REF!</v>
      </c>
      <c r="M87" s="125">
        <v>16</v>
      </c>
    </row>
    <row r="88" spans="1:13" s="124" customFormat="1" hidden="1" x14ac:dyDescent="0.25">
      <c r="B88" s="164"/>
      <c r="C88" s="172"/>
      <c r="D88" s="171"/>
      <c r="E88" s="166"/>
      <c r="F88" s="166"/>
      <c r="G88" s="167" t="e">
        <f>VLOOKUP(M88,#REF!,33,FALSE)</f>
        <v>#REF!</v>
      </c>
      <c r="H88" s="168" t="e">
        <f>VLOOKUP(M88,#REF!,5,FALSE)</f>
        <v>#REF!</v>
      </c>
      <c r="I88" s="169" t="e">
        <f>VLOOKUP($M88,#REF!,6,FALSE)</f>
        <v>#REF!</v>
      </c>
      <c r="J88" s="170" t="e">
        <f t="shared" si="12"/>
        <v>#REF!</v>
      </c>
      <c r="K88" s="169" t="e">
        <f>VLOOKUP($M88,#REF!,7,FALSE)</f>
        <v>#REF!</v>
      </c>
      <c r="L88" s="186" t="e">
        <f t="shared" si="13"/>
        <v>#REF!</v>
      </c>
      <c r="M88" s="125">
        <v>17</v>
      </c>
    </row>
    <row r="89" spans="1:13" s="124" customFormat="1" hidden="1" x14ac:dyDescent="0.25">
      <c r="B89" s="164"/>
      <c r="C89" s="172"/>
      <c r="D89" s="171"/>
      <c r="E89" s="166"/>
      <c r="F89" s="166"/>
      <c r="G89" s="167" t="e">
        <f>VLOOKUP(M89,#REF!,33,FALSE)</f>
        <v>#REF!</v>
      </c>
      <c r="H89" s="168" t="e">
        <f>VLOOKUP(M89,#REF!,5,FALSE)</f>
        <v>#REF!</v>
      </c>
      <c r="I89" s="169" t="e">
        <f>VLOOKUP($M89,#REF!,6,FALSE)</f>
        <v>#REF!</v>
      </c>
      <c r="J89" s="170" t="e">
        <f t="shared" si="12"/>
        <v>#REF!</v>
      </c>
      <c r="K89" s="169" t="e">
        <f>VLOOKUP($M89,#REF!,7,FALSE)</f>
        <v>#REF!</v>
      </c>
      <c r="L89" s="186" t="e">
        <f t="shared" si="13"/>
        <v>#REF!</v>
      </c>
      <c r="M89" s="125">
        <v>18</v>
      </c>
    </row>
    <row r="90" spans="1:13" s="124" customFormat="1" hidden="1" x14ac:dyDescent="0.25">
      <c r="B90" s="164"/>
      <c r="C90" s="172"/>
      <c r="D90" s="171"/>
      <c r="E90" s="166"/>
      <c r="F90" s="166"/>
      <c r="G90" s="167" t="e">
        <f>VLOOKUP(M90,#REF!,33,FALSE)</f>
        <v>#REF!</v>
      </c>
      <c r="H90" s="168" t="e">
        <f>VLOOKUP(M90,#REF!,5,FALSE)</f>
        <v>#REF!</v>
      </c>
      <c r="I90" s="169" t="e">
        <f>VLOOKUP($M90,#REF!,6,FALSE)</f>
        <v>#REF!</v>
      </c>
      <c r="J90" s="170" t="e">
        <f t="shared" si="12"/>
        <v>#REF!</v>
      </c>
      <c r="K90" s="169" t="e">
        <f>VLOOKUP($M90,#REF!,7,FALSE)</f>
        <v>#REF!</v>
      </c>
      <c r="L90" s="186" t="e">
        <f t="shared" si="13"/>
        <v>#REF!</v>
      </c>
      <c r="M90" s="125">
        <v>19</v>
      </c>
    </row>
    <row r="91" spans="1:13" s="124" customFormat="1" hidden="1" x14ac:dyDescent="0.25">
      <c r="B91" s="164"/>
      <c r="C91" s="172"/>
      <c r="D91" s="171"/>
      <c r="E91" s="166"/>
      <c r="F91" s="166"/>
      <c r="G91" s="167" t="e">
        <f>VLOOKUP(M91,#REF!,33,FALSE)</f>
        <v>#REF!</v>
      </c>
      <c r="H91" s="168" t="e">
        <f>VLOOKUP(M91,#REF!,5,FALSE)</f>
        <v>#REF!</v>
      </c>
      <c r="I91" s="169" t="e">
        <f>VLOOKUP($M91,#REF!,6,FALSE)</f>
        <v>#REF!</v>
      </c>
      <c r="J91" s="170" t="e">
        <f t="shared" si="12"/>
        <v>#REF!</v>
      </c>
      <c r="K91" s="169" t="e">
        <f>VLOOKUP($M91,#REF!,7,FALSE)</f>
        <v>#REF!</v>
      </c>
      <c r="L91" s="186" t="e">
        <f t="shared" si="13"/>
        <v>#REF!</v>
      </c>
      <c r="M91" s="125">
        <v>20</v>
      </c>
    </row>
    <row r="92" spans="1:13" s="124" customFormat="1" hidden="1" x14ac:dyDescent="0.25">
      <c r="B92" s="164"/>
      <c r="C92" s="172"/>
      <c r="D92" s="171"/>
      <c r="E92" s="166"/>
      <c r="F92" s="166"/>
      <c r="G92" s="167"/>
      <c r="H92" s="168"/>
      <c r="I92" s="169"/>
      <c r="J92" s="170"/>
      <c r="K92" s="169"/>
      <c r="L92" s="186"/>
      <c r="M92" s="125"/>
    </row>
    <row r="93" spans="1:13" s="124" customFormat="1" hidden="1" x14ac:dyDescent="0.25">
      <c r="B93" s="164"/>
      <c r="C93" s="172"/>
      <c r="D93" s="172"/>
      <c r="E93" s="166"/>
      <c r="F93" s="166" t="e">
        <f>IF(ISNA(VLOOKUP(M93,#REF!,2,FALSE))," ",VLOOKUP(M93,#REF!,2,FALSE))</f>
        <v>#REF!</v>
      </c>
      <c r="G93" s="167"/>
      <c r="H93" s="168"/>
      <c r="I93" s="169"/>
      <c r="J93" s="170"/>
      <c r="K93" s="169"/>
      <c r="L93" s="186"/>
      <c r="M93" s="125"/>
    </row>
    <row r="94" spans="1:13" s="124" customFormat="1" ht="17.25" thickBot="1" x14ac:dyDescent="0.3">
      <c r="B94" s="173"/>
      <c r="C94" s="174"/>
      <c r="D94" s="174"/>
      <c r="E94" s="175"/>
      <c r="F94" s="175"/>
      <c r="G94" s="176"/>
      <c r="H94" s="190"/>
      <c r="I94" s="177"/>
      <c r="J94" s="178"/>
      <c r="K94" s="177"/>
      <c r="L94" s="187"/>
      <c r="M94" s="125"/>
    </row>
    <row r="95" spans="1:13" s="124" customFormat="1" ht="18" thickTop="1" thickBot="1" x14ac:dyDescent="0.3">
      <c r="B95" s="179"/>
      <c r="C95" s="180"/>
      <c r="D95" s="180"/>
      <c r="E95" s="198"/>
      <c r="F95" s="198"/>
      <c r="G95" s="182" t="e">
        <f>SUM(G79:G94)</f>
        <v>#REF!</v>
      </c>
      <c r="H95" s="181"/>
      <c r="I95" s="183"/>
      <c r="J95" s="188" t="e">
        <f>SUM(J79:J94)</f>
        <v>#REF!</v>
      </c>
      <c r="K95" s="183"/>
      <c r="L95" s="188" t="e">
        <f>SUM(L79:L94)</f>
        <v>#REF!</v>
      </c>
      <c r="M95" s="125"/>
    </row>
    <row r="96" spans="1:13" s="124" customFormat="1" ht="17.25" thickTop="1" x14ac:dyDescent="0.25">
      <c r="A96" s="124" t="s">
        <v>45</v>
      </c>
      <c r="B96" s="159"/>
      <c r="C96" s="160" t="e">
        <f>#REF!</f>
        <v>#REF!</v>
      </c>
      <c r="D96" s="197" t="e">
        <f>IF(ISBLANK(VLOOKUP(M96,#REF!,2,FALSE))," ",VLOOKUP(M96,#REF!,2,FALSE))</f>
        <v>#REF!</v>
      </c>
      <c r="E96" s="197" t="e">
        <f>IF(ISBLANK(VLOOKUP(M96,#REF!,3,FALSE))," ",VLOOKUP(M96,#REF!,3,FALSE))</f>
        <v>#REF!</v>
      </c>
      <c r="F96" s="197" t="e">
        <f>IF(ISBLANK(VLOOKUP(M96,#REF!,4,FALSE))," ",VLOOKUP(M96,#REF!,4,FALSE))</f>
        <v>#REF!</v>
      </c>
      <c r="G96" s="161" t="e">
        <f>VLOOKUP(M96,#REF!,33,FALSE)</f>
        <v>#REF!</v>
      </c>
      <c r="H96" s="161" t="e">
        <f>VLOOKUP(M96,#REF!,5,FALSE)</f>
        <v>#REF!</v>
      </c>
      <c r="I96" s="162" t="e">
        <f>VLOOKUP($M96,#REF!,6,FALSE)</f>
        <v>#REF!</v>
      </c>
      <c r="J96" s="163" t="e">
        <f t="shared" ref="J96:J101" si="14">G96*I96</f>
        <v>#REF!</v>
      </c>
      <c r="K96" s="162" t="e">
        <f>VLOOKUP($M96,#REF!,7,FALSE)</f>
        <v>#REF!</v>
      </c>
      <c r="L96" s="189" t="e">
        <f t="shared" ref="L96:L101" si="15">G96*K96</f>
        <v>#REF!</v>
      </c>
      <c r="M96" s="125">
        <v>5</v>
      </c>
    </row>
    <row r="97" spans="1:13" s="124" customFormat="1" x14ac:dyDescent="0.25">
      <c r="A97" s="202" t="e">
        <f>C97=#REF!</f>
        <v>#REF!</v>
      </c>
      <c r="B97" s="164" t="s">
        <v>35</v>
      </c>
      <c r="C97" s="165" t="e">
        <f>G117</f>
        <v>#REF!</v>
      </c>
      <c r="D97" s="165" t="e">
        <f>IF(ISBLANK(VLOOKUP(M97,#REF!,2,FALSE))," ",VLOOKUP(M97,#REF!,2,FALSE))</f>
        <v>#REF!</v>
      </c>
      <c r="E97" s="166" t="e">
        <f>IF(ISBLANK(VLOOKUP(M97,#REF!,3,FALSE))," ",VLOOKUP(M97,#REF!,3,FALSE))</f>
        <v>#REF!</v>
      </c>
      <c r="F97" s="166" t="e">
        <f>IF(ISBLANK(VLOOKUP(M97,#REF!,4,FALSE))," ",VLOOKUP(M97,#REF!,4,FALSE))</f>
        <v>#REF!</v>
      </c>
      <c r="G97" s="167" t="e">
        <f>VLOOKUP(M97,#REF!,33,FALSE)</f>
        <v>#REF!</v>
      </c>
      <c r="H97" s="168" t="e">
        <f>VLOOKUP(M97,#REF!,5,FALSE)</f>
        <v>#REF!</v>
      </c>
      <c r="I97" s="169" t="e">
        <f>VLOOKUP($M97,#REF!,6,FALSE)</f>
        <v>#REF!</v>
      </c>
      <c r="J97" s="170" t="e">
        <f t="shared" si="14"/>
        <v>#REF!</v>
      </c>
      <c r="K97" s="169" t="e">
        <f>VLOOKUP($M97,#REF!,7,FALSE)</f>
        <v>#REF!</v>
      </c>
      <c r="L97" s="186" t="e">
        <f t="shared" si="15"/>
        <v>#REF!</v>
      </c>
      <c r="M97" s="125">
        <v>6</v>
      </c>
    </row>
    <row r="98" spans="1:13" s="124" customFormat="1" x14ac:dyDescent="0.25">
      <c r="A98" s="202" t="e">
        <f>C98=#REF!</f>
        <v>#REF!</v>
      </c>
      <c r="B98" s="164" t="s">
        <v>36</v>
      </c>
      <c r="C98" s="171" t="e">
        <f>J117</f>
        <v>#REF!</v>
      </c>
      <c r="D98" s="171"/>
      <c r="E98" s="166"/>
      <c r="F98" s="166"/>
      <c r="G98" s="167" t="e">
        <f>VLOOKUP(M98,#REF!,33,FALSE)</f>
        <v>#REF!</v>
      </c>
      <c r="H98" s="168" t="e">
        <f>VLOOKUP(M98,#REF!,5,FALSE)</f>
        <v>#REF!</v>
      </c>
      <c r="I98" s="169" t="e">
        <f>VLOOKUP($M98,#REF!,6,FALSE)</f>
        <v>#REF!</v>
      </c>
      <c r="J98" s="170" t="e">
        <f t="shared" si="14"/>
        <v>#REF!</v>
      </c>
      <c r="K98" s="169" t="e">
        <f>VLOOKUP($M98,#REF!,7,FALSE)</f>
        <v>#REF!</v>
      </c>
      <c r="L98" s="186" t="e">
        <f t="shared" si="15"/>
        <v>#REF!</v>
      </c>
      <c r="M98" s="125">
        <v>7</v>
      </c>
    </row>
    <row r="99" spans="1:13" s="124" customFormat="1" x14ac:dyDescent="0.25">
      <c r="A99" s="202" t="e">
        <f>C99=#REF!</f>
        <v>#REF!</v>
      </c>
      <c r="B99" s="164" t="s">
        <v>41</v>
      </c>
      <c r="C99" s="171" t="e">
        <f>L117</f>
        <v>#REF!</v>
      </c>
      <c r="D99" s="171"/>
      <c r="E99" s="166"/>
      <c r="F99" s="166"/>
      <c r="G99" s="167" t="e">
        <f>VLOOKUP(M99,#REF!,33,FALSE)</f>
        <v>#REF!</v>
      </c>
      <c r="H99" s="168" t="e">
        <f>VLOOKUP(M99,#REF!,5,FALSE)</f>
        <v>#REF!</v>
      </c>
      <c r="I99" s="169" t="e">
        <f>VLOOKUP($M99,#REF!,6,FALSE)</f>
        <v>#REF!</v>
      </c>
      <c r="J99" s="170" t="e">
        <f t="shared" si="14"/>
        <v>#REF!</v>
      </c>
      <c r="K99" s="169" t="e">
        <f>VLOOKUP($M99,#REF!,7,FALSE)</f>
        <v>#REF!</v>
      </c>
      <c r="L99" s="186" t="e">
        <f t="shared" si="15"/>
        <v>#REF!</v>
      </c>
      <c r="M99" s="125">
        <v>8</v>
      </c>
    </row>
    <row r="100" spans="1:13" s="124" customFormat="1" x14ac:dyDescent="0.25">
      <c r="A100" s="202"/>
      <c r="B100" s="164"/>
      <c r="C100" s="172"/>
      <c r="D100" s="171" t="e">
        <f>IF(ISBLANK(VLOOKUP(M100,#REF!,2,FALSE))," ",VLOOKUP(M100,#REF!,2,FALSE))</f>
        <v>#REF!</v>
      </c>
      <c r="E100" s="166" t="e">
        <f>IF(ISBLANK(VLOOKUP(M100,#REF!,3,FALSE))," ",VLOOKUP(M100,#REF!,3,FALSE))</f>
        <v>#REF!</v>
      </c>
      <c r="F100" s="166" t="e">
        <f>IF(ISBLANK(VLOOKUP(M100,#REF!,4,FALSE))," ",VLOOKUP(M100,#REF!,4,FALSE))</f>
        <v>#REF!</v>
      </c>
      <c r="G100" s="167" t="e">
        <f>VLOOKUP(M100,#REF!,33,FALSE)</f>
        <v>#REF!</v>
      </c>
      <c r="H100" s="168" t="e">
        <f>VLOOKUP(M100,#REF!,5,FALSE)</f>
        <v>#REF!</v>
      </c>
      <c r="I100" s="169" t="e">
        <f>VLOOKUP($M100,#REF!,6,FALSE)</f>
        <v>#REF!</v>
      </c>
      <c r="J100" s="170" t="e">
        <f t="shared" si="14"/>
        <v>#REF!</v>
      </c>
      <c r="K100" s="169" t="e">
        <f>VLOOKUP($M100,#REF!,7,FALSE)</f>
        <v>#REF!</v>
      </c>
      <c r="L100" s="186" t="e">
        <f t="shared" si="15"/>
        <v>#REF!</v>
      </c>
      <c r="M100" s="125">
        <v>9</v>
      </c>
    </row>
    <row r="101" spans="1:13" s="124" customFormat="1" x14ac:dyDescent="0.25">
      <c r="B101" s="164"/>
      <c r="C101" s="172"/>
      <c r="D101" s="171" t="e">
        <f>IF(ISBLANK(VLOOKUP(M101,#REF!,2,FALSE))," ",VLOOKUP(M101,#REF!,2,FALSE))</f>
        <v>#REF!</v>
      </c>
      <c r="E101" s="166" t="e">
        <f>IF(ISBLANK(VLOOKUP(M101,#REF!,3,FALSE))," ",VLOOKUP(M101,#REF!,3,FALSE))</f>
        <v>#REF!</v>
      </c>
      <c r="F101" s="166"/>
      <c r="G101" s="167" t="e">
        <f>VLOOKUP(M101,#REF!,33,FALSE)</f>
        <v>#REF!</v>
      </c>
      <c r="H101" s="168" t="e">
        <f>VLOOKUP(M101,#REF!,5,FALSE)</f>
        <v>#REF!</v>
      </c>
      <c r="I101" s="169" t="e">
        <f>VLOOKUP($M101,#REF!,6,FALSE)</f>
        <v>#REF!</v>
      </c>
      <c r="J101" s="170" t="e">
        <f t="shared" si="14"/>
        <v>#REF!</v>
      </c>
      <c r="K101" s="169" t="e">
        <f>VLOOKUP($M101,#REF!,7,FALSE)</f>
        <v>#REF!</v>
      </c>
      <c r="L101" s="186" t="e">
        <f t="shared" si="15"/>
        <v>#REF!</v>
      </c>
      <c r="M101" s="125">
        <v>10</v>
      </c>
    </row>
    <row r="102" spans="1:13" s="124" customFormat="1" x14ac:dyDescent="0.25">
      <c r="B102" s="164"/>
      <c r="C102" s="172"/>
      <c r="D102" s="171"/>
      <c r="E102" s="166"/>
      <c r="F102" s="166"/>
      <c r="G102" s="167"/>
      <c r="H102" s="168"/>
      <c r="I102" s="169"/>
      <c r="J102" s="170"/>
      <c r="K102" s="169"/>
      <c r="L102" s="186"/>
      <c r="M102" s="125"/>
    </row>
    <row r="103" spans="1:13" s="124" customFormat="1" x14ac:dyDescent="0.25">
      <c r="B103" s="164"/>
      <c r="C103" s="172"/>
      <c r="D103" s="171"/>
      <c r="E103" s="166" t="e">
        <f>IF(ISBLANK(VLOOKUP(M103,#REF!,3,FALSE))," ",VLOOKUP(M103,#REF!,3,FALSE))</f>
        <v>#REF!</v>
      </c>
      <c r="F103" s="166" t="e">
        <f>IF(ISBLANK(VLOOKUP(M103,#REF!,4,FALSE))," ",VLOOKUP(M103,#REF!,4,FALSE))</f>
        <v>#REF!</v>
      </c>
      <c r="G103" s="167" t="e">
        <f>VLOOKUP(M103,#REF!,33,FALSE)</f>
        <v>#REF!</v>
      </c>
      <c r="H103" s="168" t="e">
        <f>VLOOKUP(M103,#REF!,5,FALSE)</f>
        <v>#REF!</v>
      </c>
      <c r="I103" s="169" t="e">
        <f>VLOOKUP($M103,#REF!,6,FALSE)</f>
        <v>#REF!</v>
      </c>
      <c r="J103" s="170" t="e">
        <f t="shared" ref="J103:J108" si="16">G103*I103</f>
        <v>#REF!</v>
      </c>
      <c r="K103" s="169" t="e">
        <f>VLOOKUP($M103,#REF!,7,FALSE)</f>
        <v>#REF!</v>
      </c>
      <c r="L103" s="186" t="e">
        <f t="shared" ref="L103:L108" si="17">G103*K103</f>
        <v>#REF!</v>
      </c>
      <c r="M103" s="125">
        <v>15</v>
      </c>
    </row>
    <row r="104" spans="1:13" s="124" customFormat="1" x14ac:dyDescent="0.25">
      <c r="B104" s="164"/>
      <c r="C104" s="172"/>
      <c r="D104" s="171"/>
      <c r="E104" s="166"/>
      <c r="F104" s="166"/>
      <c r="G104" s="167" t="e">
        <f>VLOOKUP(M104,#REF!,33,FALSE)</f>
        <v>#REF!</v>
      </c>
      <c r="H104" s="168" t="e">
        <f>VLOOKUP(M104,#REF!,5,FALSE)</f>
        <v>#REF!</v>
      </c>
      <c r="I104" s="169" t="e">
        <f>VLOOKUP($M104,#REF!,6,FALSE)</f>
        <v>#REF!</v>
      </c>
      <c r="J104" s="170" t="e">
        <f t="shared" si="16"/>
        <v>#REF!</v>
      </c>
      <c r="K104" s="169" t="e">
        <f>VLOOKUP($M104,#REF!,7,FALSE)</f>
        <v>#REF!</v>
      </c>
      <c r="L104" s="186" t="e">
        <f t="shared" si="17"/>
        <v>#REF!</v>
      </c>
      <c r="M104" s="125">
        <v>16</v>
      </c>
    </row>
    <row r="105" spans="1:13" s="124" customFormat="1" x14ac:dyDescent="0.25">
      <c r="B105" s="164"/>
      <c r="C105" s="172"/>
      <c r="D105" s="171"/>
      <c r="E105" s="166"/>
      <c r="F105" s="166"/>
      <c r="G105" s="167" t="e">
        <f>VLOOKUP(M105,#REF!,33,FALSE)</f>
        <v>#REF!</v>
      </c>
      <c r="H105" s="168" t="e">
        <f>VLOOKUP(M105,#REF!,5,FALSE)</f>
        <v>#REF!</v>
      </c>
      <c r="I105" s="169" t="e">
        <f>VLOOKUP($M105,#REF!,6,FALSE)</f>
        <v>#REF!</v>
      </c>
      <c r="J105" s="170" t="e">
        <f t="shared" si="16"/>
        <v>#REF!</v>
      </c>
      <c r="K105" s="169" t="e">
        <f>VLOOKUP($M105,#REF!,7,FALSE)</f>
        <v>#REF!</v>
      </c>
      <c r="L105" s="186" t="e">
        <f t="shared" si="17"/>
        <v>#REF!</v>
      </c>
      <c r="M105" s="125">
        <v>17</v>
      </c>
    </row>
    <row r="106" spans="1:13" s="124" customFormat="1" x14ac:dyDescent="0.25">
      <c r="B106" s="164"/>
      <c r="C106" s="172"/>
      <c r="D106" s="171"/>
      <c r="E106" s="166"/>
      <c r="F106" s="166"/>
      <c r="G106" s="167" t="e">
        <f>VLOOKUP(M106,#REF!,33,FALSE)</f>
        <v>#REF!</v>
      </c>
      <c r="H106" s="168" t="e">
        <f>VLOOKUP(M106,#REF!,5,FALSE)</f>
        <v>#REF!</v>
      </c>
      <c r="I106" s="169" t="e">
        <f>VLOOKUP($M106,#REF!,6,FALSE)</f>
        <v>#REF!</v>
      </c>
      <c r="J106" s="170" t="e">
        <f t="shared" si="16"/>
        <v>#REF!</v>
      </c>
      <c r="K106" s="169" t="e">
        <f>VLOOKUP($M106,#REF!,7,FALSE)</f>
        <v>#REF!</v>
      </c>
      <c r="L106" s="186" t="e">
        <f t="shared" si="17"/>
        <v>#REF!</v>
      </c>
      <c r="M106" s="125">
        <v>18</v>
      </c>
    </row>
    <row r="107" spans="1:13" s="124" customFormat="1" x14ac:dyDescent="0.25">
      <c r="B107" s="164"/>
      <c r="C107" s="172"/>
      <c r="D107" s="171"/>
      <c r="E107" s="166"/>
      <c r="F107" s="166"/>
      <c r="G107" s="167" t="e">
        <f>VLOOKUP(M107,#REF!,33,FALSE)</f>
        <v>#REF!</v>
      </c>
      <c r="H107" s="168" t="e">
        <f>VLOOKUP(M107,#REF!,5,FALSE)</f>
        <v>#REF!</v>
      </c>
      <c r="I107" s="169" t="e">
        <f>VLOOKUP($M107,#REF!,6,FALSE)</f>
        <v>#REF!</v>
      </c>
      <c r="J107" s="170" t="e">
        <f t="shared" si="16"/>
        <v>#REF!</v>
      </c>
      <c r="K107" s="169" t="e">
        <f>VLOOKUP($M107,#REF!,7,FALSE)</f>
        <v>#REF!</v>
      </c>
      <c r="L107" s="186" t="e">
        <f t="shared" si="17"/>
        <v>#REF!</v>
      </c>
      <c r="M107" s="125">
        <v>19</v>
      </c>
    </row>
    <row r="108" spans="1:13" s="124" customFormat="1" x14ac:dyDescent="0.25">
      <c r="B108" s="164"/>
      <c r="C108" s="172"/>
      <c r="D108" s="172"/>
      <c r="E108" s="166"/>
      <c r="F108" s="166" t="e">
        <f>IF(ISNA(VLOOKUP(M108,#REF!,2,FALSE))," ",VLOOKUP(M108,#REF!,2,FALSE))</f>
        <v>#REF!</v>
      </c>
      <c r="G108" s="167" t="e">
        <f>VLOOKUP(M108,#REF!,33,FALSE)</f>
        <v>#REF!</v>
      </c>
      <c r="H108" s="168" t="e">
        <f>VLOOKUP(M108,#REF!,5,FALSE)</f>
        <v>#REF!</v>
      </c>
      <c r="I108" s="169" t="e">
        <f>VLOOKUP($M108,#REF!,6,FALSE)</f>
        <v>#REF!</v>
      </c>
      <c r="J108" s="170" t="e">
        <f t="shared" si="16"/>
        <v>#REF!</v>
      </c>
      <c r="K108" s="169" t="e">
        <f>VLOOKUP($M108,#REF!,7,FALSE)</f>
        <v>#REF!</v>
      </c>
      <c r="L108" s="186" t="e">
        <f t="shared" si="17"/>
        <v>#REF!</v>
      </c>
      <c r="M108" s="125">
        <v>20</v>
      </c>
    </row>
    <row r="109" spans="1:13" s="124" customFormat="1" x14ac:dyDescent="0.25">
      <c r="B109" s="244"/>
      <c r="C109" s="245"/>
      <c r="D109" s="245"/>
      <c r="E109" s="246"/>
      <c r="F109" s="246"/>
      <c r="G109" s="247"/>
      <c r="H109" s="248"/>
      <c r="I109" s="249"/>
      <c r="J109" s="250"/>
      <c r="K109" s="249"/>
      <c r="L109" s="251"/>
      <c r="M109" s="125"/>
    </row>
    <row r="110" spans="1:13" s="124" customFormat="1" x14ac:dyDescent="0.25">
      <c r="B110" s="244"/>
      <c r="C110" s="245"/>
      <c r="D110" s="245"/>
      <c r="E110" s="166" t="e">
        <f>IF(ISBLANK(VLOOKUP(M110,#REF!,3,FALSE))," ",VLOOKUP(M110,#REF!,3,FALSE))</f>
        <v>#REF!</v>
      </c>
      <c r="F110" s="166" t="e">
        <f>IF(ISBLANK(VLOOKUP(M110,#REF!,4,FALSE))," ",VLOOKUP(M110,#REF!,4,FALSE))</f>
        <v>#REF!</v>
      </c>
      <c r="G110" s="167" t="e">
        <f>VLOOKUP(M110,#REF!,33,FALSE)</f>
        <v>#REF!</v>
      </c>
      <c r="H110" s="168" t="e">
        <f>VLOOKUP(M110,#REF!,5,FALSE)</f>
        <v>#REF!</v>
      </c>
      <c r="I110" s="169" t="e">
        <f>VLOOKUP($M110,#REF!,6,FALSE)</f>
        <v>#REF!</v>
      </c>
      <c r="J110" s="170" t="e">
        <f t="shared" ref="J110:J115" si="18">G110*I110</f>
        <v>#REF!</v>
      </c>
      <c r="K110" s="169" t="e">
        <f>VLOOKUP($M110,#REF!,7,FALSE)</f>
        <v>#REF!</v>
      </c>
      <c r="L110" s="186" t="e">
        <f t="shared" ref="L110:L115" si="19">G110*K110</f>
        <v>#REF!</v>
      </c>
      <c r="M110" s="125">
        <v>25</v>
      </c>
    </row>
    <row r="111" spans="1:13" s="124" customFormat="1" x14ac:dyDescent="0.25">
      <c r="B111" s="244"/>
      <c r="C111" s="245"/>
      <c r="D111" s="245"/>
      <c r="E111" s="246"/>
      <c r="F111" s="246"/>
      <c r="G111" s="167" t="e">
        <f>VLOOKUP(M111,#REF!,33,FALSE)</f>
        <v>#REF!</v>
      </c>
      <c r="H111" s="168" t="e">
        <f>VLOOKUP(M111,#REF!,5,FALSE)</f>
        <v>#REF!</v>
      </c>
      <c r="I111" s="169" t="e">
        <f>VLOOKUP($M111,#REF!,6,FALSE)</f>
        <v>#REF!</v>
      </c>
      <c r="J111" s="170" t="e">
        <f t="shared" si="18"/>
        <v>#REF!</v>
      </c>
      <c r="K111" s="169" t="e">
        <f>VLOOKUP($M111,#REF!,7,FALSE)</f>
        <v>#REF!</v>
      </c>
      <c r="L111" s="186" t="e">
        <f t="shared" si="19"/>
        <v>#REF!</v>
      </c>
      <c r="M111" s="125">
        <v>26</v>
      </c>
    </row>
    <row r="112" spans="1:13" s="124" customFormat="1" x14ac:dyDescent="0.25">
      <c r="B112" s="244"/>
      <c r="C112" s="245"/>
      <c r="D112" s="245"/>
      <c r="E112" s="246"/>
      <c r="F112" s="246"/>
      <c r="G112" s="167" t="e">
        <f>VLOOKUP(M112,#REF!,33,FALSE)</f>
        <v>#REF!</v>
      </c>
      <c r="H112" s="168" t="e">
        <f>VLOOKUP(M112,#REF!,5,FALSE)</f>
        <v>#REF!</v>
      </c>
      <c r="I112" s="169" t="e">
        <f>VLOOKUP($M112,#REF!,6,FALSE)</f>
        <v>#REF!</v>
      </c>
      <c r="J112" s="170" t="e">
        <f t="shared" si="18"/>
        <v>#REF!</v>
      </c>
      <c r="K112" s="169" t="e">
        <f>VLOOKUP($M112,#REF!,7,FALSE)</f>
        <v>#REF!</v>
      </c>
      <c r="L112" s="186" t="e">
        <f t="shared" si="19"/>
        <v>#REF!</v>
      </c>
      <c r="M112" s="125">
        <v>27</v>
      </c>
    </row>
    <row r="113" spans="1:13" s="124" customFormat="1" x14ac:dyDescent="0.25">
      <c r="B113" s="244"/>
      <c r="C113" s="245"/>
      <c r="D113" s="245"/>
      <c r="E113" s="246"/>
      <c r="F113" s="246"/>
      <c r="G113" s="167" t="e">
        <f>VLOOKUP(M113,#REF!,33,FALSE)</f>
        <v>#REF!</v>
      </c>
      <c r="H113" s="168" t="e">
        <f>VLOOKUP(M113,#REF!,5,FALSE)</f>
        <v>#REF!</v>
      </c>
      <c r="I113" s="169" t="e">
        <f>VLOOKUP($M113,#REF!,6,FALSE)</f>
        <v>#REF!</v>
      </c>
      <c r="J113" s="170" t="e">
        <f t="shared" si="18"/>
        <v>#REF!</v>
      </c>
      <c r="K113" s="169" t="e">
        <f>VLOOKUP($M113,#REF!,7,FALSE)</f>
        <v>#REF!</v>
      </c>
      <c r="L113" s="186" t="e">
        <f t="shared" si="19"/>
        <v>#REF!</v>
      </c>
      <c r="M113" s="125">
        <v>28</v>
      </c>
    </row>
    <row r="114" spans="1:13" s="124" customFormat="1" x14ac:dyDescent="0.25">
      <c r="B114" s="244"/>
      <c r="C114" s="245"/>
      <c r="D114" s="245"/>
      <c r="E114" s="246"/>
      <c r="F114" s="246"/>
      <c r="G114" s="167" t="e">
        <f>VLOOKUP(M114,#REF!,33,FALSE)</f>
        <v>#REF!</v>
      </c>
      <c r="H114" s="168" t="e">
        <f>VLOOKUP(M114,#REF!,5,FALSE)</f>
        <v>#REF!</v>
      </c>
      <c r="I114" s="169" t="e">
        <f>VLOOKUP($M114,#REF!,6,FALSE)</f>
        <v>#REF!</v>
      </c>
      <c r="J114" s="170" t="e">
        <f t="shared" si="18"/>
        <v>#REF!</v>
      </c>
      <c r="K114" s="169" t="e">
        <f>VLOOKUP($M114,#REF!,7,FALSE)</f>
        <v>#REF!</v>
      </c>
      <c r="L114" s="186" t="e">
        <f t="shared" si="19"/>
        <v>#REF!</v>
      </c>
      <c r="M114" s="125">
        <v>29</v>
      </c>
    </row>
    <row r="115" spans="1:13" s="124" customFormat="1" x14ac:dyDescent="0.25">
      <c r="B115" s="244"/>
      <c r="C115" s="245"/>
      <c r="D115" s="245"/>
      <c r="E115" s="246"/>
      <c r="F115" s="246"/>
      <c r="G115" s="167" t="e">
        <f>VLOOKUP(M115,#REF!,33,FALSE)</f>
        <v>#REF!</v>
      </c>
      <c r="H115" s="168" t="e">
        <f>VLOOKUP(M115,#REF!,5,FALSE)</f>
        <v>#REF!</v>
      </c>
      <c r="I115" s="169" t="e">
        <f>VLOOKUP($M115,#REF!,6,FALSE)</f>
        <v>#REF!</v>
      </c>
      <c r="J115" s="170" t="e">
        <f t="shared" si="18"/>
        <v>#REF!</v>
      </c>
      <c r="K115" s="169" t="e">
        <f>VLOOKUP($M115,#REF!,7,FALSE)</f>
        <v>#REF!</v>
      </c>
      <c r="L115" s="186" t="e">
        <f t="shared" si="19"/>
        <v>#REF!</v>
      </c>
      <c r="M115" s="125">
        <v>30</v>
      </c>
    </row>
    <row r="116" spans="1:13" s="124" customFormat="1" ht="17.25" thickBot="1" x14ac:dyDescent="0.3">
      <c r="B116" s="173"/>
      <c r="C116" s="174"/>
      <c r="D116" s="174"/>
      <c r="E116" s="175"/>
      <c r="F116" s="175"/>
      <c r="G116" s="176"/>
      <c r="H116" s="190"/>
      <c r="I116" s="177"/>
      <c r="J116" s="178"/>
      <c r="K116" s="177"/>
      <c r="L116" s="187"/>
      <c r="M116" s="125"/>
    </row>
    <row r="117" spans="1:13" s="124" customFormat="1" ht="18" thickTop="1" thickBot="1" x14ac:dyDescent="0.3">
      <c r="B117" s="179"/>
      <c r="C117" s="180"/>
      <c r="D117" s="180"/>
      <c r="E117" s="198"/>
      <c r="F117" s="198"/>
      <c r="G117" s="182" t="e">
        <f>SUM(G96:G116)</f>
        <v>#REF!</v>
      </c>
      <c r="H117" s="181"/>
      <c r="I117" s="183"/>
      <c r="J117" s="188" t="e">
        <f>SUM(J96:J116)</f>
        <v>#REF!</v>
      </c>
      <c r="K117" s="183"/>
      <c r="L117" s="188" t="e">
        <f>SUM(L96:L116)</f>
        <v>#REF!</v>
      </c>
      <c r="M117" s="125"/>
    </row>
    <row r="118" spans="1:13" s="124" customFormat="1" ht="17.25" hidden="1" thickTop="1" x14ac:dyDescent="0.25">
      <c r="A118" s="124" t="s">
        <v>46</v>
      </c>
      <c r="B118" s="159"/>
      <c r="C118" s="160" t="e">
        <f>#REF!</f>
        <v>#REF!</v>
      </c>
      <c r="D118" s="197" t="e">
        <f>IF(ISBLANK(VLOOKUP(M118,#REF!,2,FALSE))," ",VLOOKUP(M118,#REF!,2,FALSE))</f>
        <v>#REF!</v>
      </c>
      <c r="E118" s="197" t="e">
        <f>IF(ISBLANK(VLOOKUP(M118,#REF!,3,FALSE))," ",VLOOKUP(M118,#REF!,3,FALSE))</f>
        <v>#REF!</v>
      </c>
      <c r="F118" s="197" t="e">
        <f>IF(ISBLANK(VLOOKUP(M118,#REF!,4,FALSE))," ",VLOOKUP(M118,#REF!,4,FALSE))</f>
        <v>#REF!</v>
      </c>
      <c r="G118" s="161" t="e">
        <f>VLOOKUP(M118,#REF!,33,FALSE)</f>
        <v>#REF!</v>
      </c>
      <c r="H118" s="161" t="e">
        <f>VLOOKUP(M118,#REF!,5,FALSE)</f>
        <v>#REF!</v>
      </c>
      <c r="I118" s="162" t="e">
        <f>VLOOKUP($M118,#REF!,6,FALSE)</f>
        <v>#REF!</v>
      </c>
      <c r="J118" s="163" t="e">
        <f>G118*I118</f>
        <v>#REF!</v>
      </c>
      <c r="K118" s="162" t="e">
        <f>VLOOKUP($M118,#REF!,7,FALSE)</f>
        <v>#REF!</v>
      </c>
      <c r="L118" s="189" t="e">
        <f>G118*K118</f>
        <v>#REF!</v>
      </c>
      <c r="M118" s="125">
        <v>5</v>
      </c>
    </row>
    <row r="119" spans="1:13" s="124" customFormat="1" hidden="1" x14ac:dyDescent="0.25">
      <c r="A119" s="202" t="e">
        <f>C119=#REF!</f>
        <v>#REF!</v>
      </c>
      <c r="B119" s="164" t="s">
        <v>35</v>
      </c>
      <c r="C119" s="165" t="e">
        <f>G126</f>
        <v>#REF!</v>
      </c>
      <c r="D119" s="165" t="e">
        <f>IF(ISBLANK(VLOOKUP(M119,#REF!,2,FALSE))," ",VLOOKUP(M119,#REF!,2,FALSE))</f>
        <v>#REF!</v>
      </c>
      <c r="E119" s="166" t="e">
        <f>IF(ISBLANK(VLOOKUP(M119,#REF!,3,FALSE))," ",VLOOKUP(M119,#REF!,3,FALSE))</f>
        <v>#REF!</v>
      </c>
      <c r="F119" s="166" t="e">
        <f>IF(ISBLANK(VLOOKUP(M119,#REF!,4,FALSE))," ",VLOOKUP(M119,#REF!,4,FALSE))</f>
        <v>#REF!</v>
      </c>
      <c r="G119" s="167" t="e">
        <f>VLOOKUP(M119,#REF!,33,FALSE)</f>
        <v>#REF!</v>
      </c>
      <c r="H119" s="168" t="e">
        <f>VLOOKUP(M119,#REF!,5,FALSE)</f>
        <v>#REF!</v>
      </c>
      <c r="I119" s="169" t="e">
        <f>VLOOKUP($M119,#REF!,6,FALSE)</f>
        <v>#REF!</v>
      </c>
      <c r="J119" s="170" t="e">
        <f>G119*I119</f>
        <v>#REF!</v>
      </c>
      <c r="K119" s="169" t="e">
        <f>VLOOKUP($M119,#REF!,7,FALSE)</f>
        <v>#REF!</v>
      </c>
      <c r="L119" s="186" t="e">
        <f>G119*K119</f>
        <v>#REF!</v>
      </c>
      <c r="M119" s="125">
        <v>6</v>
      </c>
    </row>
    <row r="120" spans="1:13" s="124" customFormat="1" hidden="1" x14ac:dyDescent="0.25">
      <c r="A120" s="202" t="e">
        <f>C120=#REF!</f>
        <v>#REF!</v>
      </c>
      <c r="B120" s="164" t="s">
        <v>36</v>
      </c>
      <c r="C120" s="171" t="e">
        <f>J126</f>
        <v>#REF!</v>
      </c>
      <c r="D120" s="171"/>
      <c r="E120" s="166"/>
      <c r="F120" s="166"/>
      <c r="G120" s="167"/>
      <c r="H120" s="168"/>
      <c r="I120" s="169"/>
      <c r="J120" s="170"/>
      <c r="K120" s="169"/>
      <c r="L120" s="186"/>
      <c r="M120" s="125"/>
    </row>
    <row r="121" spans="1:13" s="124" customFormat="1" hidden="1" x14ac:dyDescent="0.25">
      <c r="A121" s="202" t="e">
        <f>C121=#REF!</f>
        <v>#REF!</v>
      </c>
      <c r="B121" s="164" t="s">
        <v>41</v>
      </c>
      <c r="C121" s="171" t="e">
        <f>L126</f>
        <v>#REF!</v>
      </c>
      <c r="D121" s="171"/>
      <c r="E121" s="166"/>
      <c r="F121" s="166"/>
      <c r="G121" s="167"/>
      <c r="H121" s="168"/>
      <c r="I121" s="169"/>
      <c r="J121" s="170"/>
      <c r="K121" s="169"/>
      <c r="L121" s="186"/>
      <c r="M121" s="125"/>
    </row>
    <row r="122" spans="1:13" s="124" customFormat="1" hidden="1" x14ac:dyDescent="0.25">
      <c r="A122" s="202"/>
      <c r="B122" s="164"/>
      <c r="C122" s="172"/>
      <c r="D122" s="171"/>
      <c r="E122" s="166"/>
      <c r="F122" s="166"/>
      <c r="G122" s="167"/>
      <c r="H122" s="168"/>
      <c r="I122" s="169"/>
      <c r="J122" s="170"/>
      <c r="K122" s="169"/>
      <c r="L122" s="186"/>
      <c r="M122" s="125"/>
    </row>
    <row r="123" spans="1:13" s="124" customFormat="1" hidden="1" x14ac:dyDescent="0.25">
      <c r="B123" s="164"/>
      <c r="C123" s="172"/>
      <c r="D123" s="171"/>
      <c r="E123" s="166"/>
      <c r="F123" s="166"/>
      <c r="G123" s="167"/>
      <c r="H123" s="168"/>
      <c r="I123" s="169"/>
      <c r="J123" s="170"/>
      <c r="K123" s="169"/>
      <c r="L123" s="186"/>
      <c r="M123" s="125"/>
    </row>
    <row r="124" spans="1:13" s="124" customFormat="1" hidden="1" x14ac:dyDescent="0.25">
      <c r="B124" s="164"/>
      <c r="C124" s="172"/>
      <c r="D124" s="172"/>
      <c r="E124" s="166"/>
      <c r="F124" s="166" t="e">
        <f>IF(ISNA(VLOOKUP(M124,#REF!,2,FALSE))," ",VLOOKUP(M124,#REF!,2,FALSE))</f>
        <v>#REF!</v>
      </c>
      <c r="G124" s="167"/>
      <c r="H124" s="168"/>
      <c r="I124" s="169"/>
      <c r="J124" s="170"/>
      <c r="K124" s="169"/>
      <c r="L124" s="186"/>
      <c r="M124" s="125"/>
    </row>
    <row r="125" spans="1:13" s="124" customFormat="1" ht="17.25" hidden="1" thickBot="1" x14ac:dyDescent="0.3">
      <c r="B125" s="173"/>
      <c r="C125" s="174"/>
      <c r="D125" s="174"/>
      <c r="E125" s="175"/>
      <c r="F125" s="175"/>
      <c r="G125" s="176"/>
      <c r="H125" s="190"/>
      <c r="I125" s="177"/>
      <c r="J125" s="178"/>
      <c r="K125" s="177"/>
      <c r="L125" s="187"/>
      <c r="M125" s="125"/>
    </row>
    <row r="126" spans="1:13" s="124" customFormat="1" ht="18" hidden="1" thickTop="1" thickBot="1" x14ac:dyDescent="0.3">
      <c r="B126" s="179"/>
      <c r="C126" s="180"/>
      <c r="D126" s="180"/>
      <c r="E126" s="198"/>
      <c r="F126" s="198"/>
      <c r="G126" s="182" t="e">
        <f>SUM(G118:G125)</f>
        <v>#REF!</v>
      </c>
      <c r="H126" s="181"/>
      <c r="I126" s="183"/>
      <c r="J126" s="188" t="e">
        <f>SUM(J118:J125)</f>
        <v>#REF!</v>
      </c>
      <c r="K126" s="183"/>
      <c r="L126" s="188" t="e">
        <f>SUM(L118:L125)</f>
        <v>#REF!</v>
      </c>
      <c r="M126" s="125"/>
    </row>
    <row r="127" spans="1:13" s="124" customFormat="1" ht="17.25" hidden="1" thickTop="1" x14ac:dyDescent="0.25">
      <c r="A127" s="124" t="s">
        <v>55</v>
      </c>
      <c r="B127" s="159"/>
      <c r="C127" s="160" t="e">
        <f>#REF!</f>
        <v>#REF!</v>
      </c>
      <c r="D127" s="197" t="e">
        <f>IF(ISBLANK(VLOOKUP(M127,#REF!,2,FALSE))," ",VLOOKUP(M127,#REF!,2,FALSE))</f>
        <v>#REF!</v>
      </c>
      <c r="E127" s="197" t="e">
        <f>IF(ISBLANK(VLOOKUP(M127,#REF!,3,FALSE))," ",VLOOKUP(M127,#REF!,3,FALSE))</f>
        <v>#REF!</v>
      </c>
      <c r="F127" s="197" t="e">
        <f>IF(ISBLANK(VLOOKUP(M127,#REF!,4,FALSE))," ",VLOOKUP(M127,#REF!,4,FALSE))</f>
        <v>#REF!</v>
      </c>
      <c r="G127" s="161" t="e">
        <f>VLOOKUP(M127,#REF!,33,FALSE)</f>
        <v>#REF!</v>
      </c>
      <c r="H127" s="161" t="e">
        <f>VLOOKUP(M127,#REF!,5,FALSE)</f>
        <v>#REF!</v>
      </c>
      <c r="I127" s="162" t="e">
        <f>VLOOKUP($M127,#REF!,6,FALSE)</f>
        <v>#REF!</v>
      </c>
      <c r="J127" s="163" t="e">
        <f>G127*I127</f>
        <v>#REF!</v>
      </c>
      <c r="K127" s="162" t="e">
        <f>VLOOKUP($M127,#REF!,7,FALSE)</f>
        <v>#REF!</v>
      </c>
      <c r="L127" s="189" t="e">
        <f>G127*K127</f>
        <v>#REF!</v>
      </c>
      <c r="M127" s="125">
        <v>5</v>
      </c>
    </row>
    <row r="128" spans="1:13" s="124" customFormat="1" hidden="1" x14ac:dyDescent="0.25">
      <c r="A128" s="202" t="e">
        <f>C128=#REF!</f>
        <v>#REF!</v>
      </c>
      <c r="B128" s="164" t="s">
        <v>35</v>
      </c>
      <c r="C128" s="165" t="e">
        <f>G146</f>
        <v>#REF!</v>
      </c>
      <c r="D128" s="165" t="e">
        <f>IF(ISBLANK(VLOOKUP(M128,#REF!,2,FALSE))," ",VLOOKUP(M128,#REF!,2,FALSE))</f>
        <v>#REF!</v>
      </c>
      <c r="E128" s="166" t="e">
        <f>IF(ISBLANK(VLOOKUP(M128,#REF!,3,FALSE))," ",VLOOKUP(M128,#REF!,3,FALSE))</f>
        <v>#REF!</v>
      </c>
      <c r="F128" s="166" t="e">
        <f>IF(ISBLANK(VLOOKUP(M128,#REF!,4,FALSE))," ",VLOOKUP(M128,#REF!,4,FALSE))</f>
        <v>#REF!</v>
      </c>
      <c r="G128" s="167" t="e">
        <f>VLOOKUP(M128,#REF!,33,FALSE)</f>
        <v>#REF!</v>
      </c>
      <c r="H128" s="168" t="e">
        <f>VLOOKUP(M128,#REF!,5,FALSE)</f>
        <v>#REF!</v>
      </c>
      <c r="I128" s="169" t="e">
        <f>VLOOKUP($M128,#REF!,6,FALSE)</f>
        <v>#REF!</v>
      </c>
      <c r="J128" s="170" t="e">
        <f>G128*I128</f>
        <v>#REF!</v>
      </c>
      <c r="K128" s="169" t="e">
        <f>VLOOKUP($M128,#REF!,7,FALSE)</f>
        <v>#REF!</v>
      </c>
      <c r="L128" s="186" t="e">
        <f>G128*K128</f>
        <v>#REF!</v>
      </c>
      <c r="M128" s="125">
        <v>6</v>
      </c>
    </row>
    <row r="129" spans="1:13" s="124" customFormat="1" hidden="1" x14ac:dyDescent="0.25">
      <c r="A129" s="202" t="e">
        <f>C129=#REF!</f>
        <v>#REF!</v>
      </c>
      <c r="B129" s="164" t="s">
        <v>36</v>
      </c>
      <c r="C129" s="171" t="e">
        <f>J146</f>
        <v>#REF!</v>
      </c>
      <c r="D129" s="171" t="e">
        <f>IF(ISBLANK(VLOOKUP(M129,#REF!,2,FALSE))," ",VLOOKUP(M129,#REF!,2,FALSE))</f>
        <v>#REF!</v>
      </c>
      <c r="E129" s="166"/>
      <c r="F129" s="166"/>
      <c r="G129" s="167" t="e">
        <f>VLOOKUP(M129,#REF!,33,FALSE)</f>
        <v>#REF!</v>
      </c>
      <c r="H129" s="168" t="e">
        <f>VLOOKUP(M129,#REF!,5,FALSE)</f>
        <v>#REF!</v>
      </c>
      <c r="I129" s="169" t="e">
        <f>VLOOKUP($M129,#REF!,6,FALSE)</f>
        <v>#REF!</v>
      </c>
      <c r="J129" s="170" t="e">
        <f>G129*I129</f>
        <v>#REF!</v>
      </c>
      <c r="K129" s="169" t="e">
        <f>VLOOKUP($M129,#REF!,7,FALSE)</f>
        <v>#REF!</v>
      </c>
      <c r="L129" s="186" t="e">
        <f>G129*K129</f>
        <v>#REF!</v>
      </c>
      <c r="M129" s="125">
        <v>7</v>
      </c>
    </row>
    <row r="130" spans="1:13" s="124" customFormat="1" hidden="1" x14ac:dyDescent="0.25">
      <c r="A130" s="202" t="e">
        <f>C130=#REF!</f>
        <v>#REF!</v>
      </c>
      <c r="B130" s="164" t="s">
        <v>41</v>
      </c>
      <c r="C130" s="171" t="e">
        <f>L146</f>
        <v>#REF!</v>
      </c>
      <c r="D130" s="171"/>
      <c r="E130" s="166"/>
      <c r="F130" s="166"/>
      <c r="G130" s="167"/>
      <c r="H130" s="168"/>
      <c r="I130" s="169"/>
      <c r="J130" s="170"/>
      <c r="K130" s="169"/>
      <c r="L130" s="186"/>
      <c r="M130" s="125"/>
    </row>
    <row r="131" spans="1:13" s="124" customFormat="1" hidden="1" x14ac:dyDescent="0.25">
      <c r="A131" s="202"/>
      <c r="B131" s="164"/>
      <c r="C131" s="172"/>
      <c r="D131" s="171" t="e">
        <f>IF(ISBLANK(VLOOKUP(M131,#REF!,2,FALSE))," ",VLOOKUP(M131,#REF!,2,FALSE))</f>
        <v>#REF!</v>
      </c>
      <c r="E131" s="166" t="e">
        <f>IF(ISBLANK(VLOOKUP(M131,#REF!,3,FALSE))," ",VLOOKUP(M131,#REF!,3,FALSE))</f>
        <v>#REF!</v>
      </c>
      <c r="F131" s="166" t="e">
        <f>IF(ISBLANK(VLOOKUP(M131,#REF!,4,FALSE))," ",VLOOKUP(M131,#REF!,4,FALSE))</f>
        <v>#REF!</v>
      </c>
      <c r="G131" s="167" t="e">
        <f>VLOOKUP(M131,#REF!,33,FALSE)</f>
        <v>#REF!</v>
      </c>
      <c r="H131" s="168" t="e">
        <f>VLOOKUP(M131,#REF!,5,FALSE)</f>
        <v>#REF!</v>
      </c>
      <c r="I131" s="169" t="e">
        <f>VLOOKUP($M131,#REF!,6,FALSE)</f>
        <v>#REF!</v>
      </c>
      <c r="J131" s="170" t="e">
        <f>G131*I131</f>
        <v>#REF!</v>
      </c>
      <c r="K131" s="169" t="e">
        <f>VLOOKUP($M131,#REF!,7,FALSE)</f>
        <v>#REF!</v>
      </c>
      <c r="L131" s="186" t="e">
        <f>G131*K131</f>
        <v>#REF!</v>
      </c>
      <c r="M131" s="125">
        <v>15</v>
      </c>
    </row>
    <row r="132" spans="1:13" s="124" customFormat="1" hidden="1" x14ac:dyDescent="0.25">
      <c r="B132" s="164"/>
      <c r="C132" s="172"/>
      <c r="D132" s="171" t="e">
        <f>IF(ISBLANK(VLOOKUP(M132,#REF!,2,FALSE))," ",VLOOKUP(M132,#REF!,2,FALSE))</f>
        <v>#REF!</v>
      </c>
      <c r="E132" s="166" t="e">
        <f>IF(ISBLANK(VLOOKUP(M132,#REF!,3,FALSE))," ",VLOOKUP(M132,#REF!,3,FALSE))</f>
        <v>#REF!</v>
      </c>
      <c r="F132" s="166" t="e">
        <f>IF(ISBLANK(VLOOKUP(M132,#REF!,4,FALSE))," ",VLOOKUP(M132,#REF!,4,FALSE))</f>
        <v>#REF!</v>
      </c>
      <c r="G132" s="167" t="e">
        <f>VLOOKUP(M132,#REF!,33,FALSE)</f>
        <v>#REF!</v>
      </c>
      <c r="H132" s="168" t="e">
        <f>VLOOKUP(M132,#REF!,5,FALSE)</f>
        <v>#REF!</v>
      </c>
      <c r="I132" s="169" t="e">
        <f>VLOOKUP($M132,#REF!,6,FALSE)</f>
        <v>#REF!</v>
      </c>
      <c r="J132" s="170" t="e">
        <f>G132*I132</f>
        <v>#REF!</v>
      </c>
      <c r="K132" s="169" t="e">
        <f>VLOOKUP($M132,#REF!,7,FALSE)</f>
        <v>#REF!</v>
      </c>
      <c r="L132" s="186" t="e">
        <f>G132*K132</f>
        <v>#REF!</v>
      </c>
      <c r="M132" s="125">
        <v>16</v>
      </c>
    </row>
    <row r="133" spans="1:13" s="124" customFormat="1" hidden="1" x14ac:dyDescent="0.25">
      <c r="B133" s="164"/>
      <c r="C133" s="172"/>
      <c r="D133" s="171" t="e">
        <f>IF(ISBLANK(VLOOKUP(M133,#REF!,2,FALSE))," ",VLOOKUP(M133,#REF!,2,FALSE))</f>
        <v>#REF!</v>
      </c>
      <c r="E133" s="166" t="e">
        <f>IF(ISBLANK(VLOOKUP(M133,#REF!,3,FALSE))," ",VLOOKUP(M133,#REF!,3,FALSE))</f>
        <v>#REF!</v>
      </c>
      <c r="F133" s="166"/>
      <c r="G133" s="167" t="e">
        <f>VLOOKUP(M133,#REF!,33,FALSE)</f>
        <v>#REF!</v>
      </c>
      <c r="H133" s="168" t="e">
        <f>VLOOKUP(M133,#REF!,5,FALSE)</f>
        <v>#REF!</v>
      </c>
      <c r="I133" s="169" t="e">
        <f>VLOOKUP($M133,#REF!,6,FALSE)</f>
        <v>#REF!</v>
      </c>
      <c r="J133" s="170" t="e">
        <f>G133*I133</f>
        <v>#REF!</v>
      </c>
      <c r="K133" s="169" t="e">
        <f>VLOOKUP($M133,#REF!,7,FALSE)</f>
        <v>#REF!</v>
      </c>
      <c r="L133" s="186" t="e">
        <f>G133*K133</f>
        <v>#REF!</v>
      </c>
      <c r="M133" s="125">
        <v>17</v>
      </c>
    </row>
    <row r="134" spans="1:13" s="124" customFormat="1" hidden="1" x14ac:dyDescent="0.25">
      <c r="B134" s="164"/>
      <c r="C134" s="172"/>
      <c r="D134" s="171"/>
      <c r="E134" s="166"/>
      <c r="F134" s="166"/>
      <c r="G134" s="167"/>
      <c r="H134" s="168"/>
      <c r="I134" s="169"/>
      <c r="J134" s="170"/>
      <c r="K134" s="169"/>
      <c r="L134" s="186"/>
      <c r="M134" s="125"/>
    </row>
    <row r="135" spans="1:13" s="124" customFormat="1" hidden="1" x14ac:dyDescent="0.25">
      <c r="B135" s="164"/>
      <c r="C135" s="172"/>
      <c r="D135" s="171" t="e">
        <f>IF(ISBLANK(VLOOKUP(M135,#REF!,2,FALSE))," ",VLOOKUP(M135,#REF!,2,FALSE))</f>
        <v>#REF!</v>
      </c>
      <c r="E135" s="166" t="e">
        <f>IF(ISBLANK(VLOOKUP(M135,#REF!,3,FALSE))," ",VLOOKUP(M135,#REF!,3,FALSE))</f>
        <v>#REF!</v>
      </c>
      <c r="F135" s="166" t="e">
        <f>IF(ISBLANK(VLOOKUP(M135,#REF!,4,FALSE))," ",VLOOKUP(M135,#REF!,4,FALSE))</f>
        <v>#REF!</v>
      </c>
      <c r="G135" s="167" t="e">
        <f>VLOOKUP(M135,#REF!,33,FALSE)</f>
        <v>#REF!</v>
      </c>
      <c r="H135" s="168" t="e">
        <f>VLOOKUP(M135,#REF!,5,FALSE)</f>
        <v>#REF!</v>
      </c>
      <c r="I135" s="169" t="e">
        <f>VLOOKUP($M135,#REF!,6,FALSE)</f>
        <v>#REF!</v>
      </c>
      <c r="J135" s="170" t="e">
        <f>G135*I135</f>
        <v>#REF!</v>
      </c>
      <c r="K135" s="169" t="e">
        <f>VLOOKUP($M135,#REF!,7,FALSE)</f>
        <v>#REF!</v>
      </c>
      <c r="L135" s="186" t="e">
        <f>G135*K135</f>
        <v>#REF!</v>
      </c>
      <c r="M135" s="125">
        <v>25</v>
      </c>
    </row>
    <row r="136" spans="1:13" s="124" customFormat="1" hidden="1" x14ac:dyDescent="0.25">
      <c r="B136" s="164"/>
      <c r="C136" s="172"/>
      <c r="D136" s="171" t="e">
        <f>IF(ISBLANK(VLOOKUP(M136,#REF!,2,FALSE))," ",VLOOKUP(M136,#REF!,2,FALSE))</f>
        <v>#REF!</v>
      </c>
      <c r="E136" s="166" t="e">
        <f>IF(ISBLANK(VLOOKUP(M136,#REF!,3,FALSE))," ",VLOOKUP(M136,#REF!,3,FALSE))</f>
        <v>#REF!</v>
      </c>
      <c r="F136" s="166" t="e">
        <f>IF(ISBLANK(VLOOKUP(M136,#REF!,4,FALSE))," ",VLOOKUP(M136,#REF!,4,FALSE))</f>
        <v>#REF!</v>
      </c>
      <c r="G136" s="167" t="e">
        <f>VLOOKUP(M136,#REF!,33,FALSE)</f>
        <v>#REF!</v>
      </c>
      <c r="H136" s="168" t="e">
        <f>VLOOKUP(M136,#REF!,5,FALSE)</f>
        <v>#REF!</v>
      </c>
      <c r="I136" s="169" t="e">
        <f>VLOOKUP($M136,#REF!,6,FALSE)</f>
        <v>#REF!</v>
      </c>
      <c r="J136" s="170" t="e">
        <f>G136*I136</f>
        <v>#REF!</v>
      </c>
      <c r="K136" s="169" t="e">
        <f>VLOOKUP($M136,#REF!,7,FALSE)</f>
        <v>#REF!</v>
      </c>
      <c r="L136" s="186" t="e">
        <f>G136*K136</f>
        <v>#REF!</v>
      </c>
      <c r="M136" s="125">
        <v>26</v>
      </c>
    </row>
    <row r="137" spans="1:13" s="124" customFormat="1" hidden="1" x14ac:dyDescent="0.25">
      <c r="B137" s="164"/>
      <c r="C137" s="172"/>
      <c r="D137" s="171" t="e">
        <f>IF(ISBLANK(VLOOKUP(M137,#REF!,2,FALSE))," ",VLOOKUP(M137,#REF!,2,FALSE))</f>
        <v>#REF!</v>
      </c>
      <c r="E137" s="166" t="e">
        <f>IF(ISBLANK(VLOOKUP(M137,#REF!,3,FALSE))," ",VLOOKUP(M137,#REF!,3,FALSE))</f>
        <v>#REF!</v>
      </c>
      <c r="F137" s="166"/>
      <c r="G137" s="167" t="e">
        <f>VLOOKUP(M137,#REF!,33,FALSE)</f>
        <v>#REF!</v>
      </c>
      <c r="H137" s="168" t="e">
        <f>VLOOKUP(M137,#REF!,5,FALSE)</f>
        <v>#REF!</v>
      </c>
      <c r="I137" s="169" t="e">
        <f>VLOOKUP($M137,#REF!,6,FALSE)</f>
        <v>#REF!</v>
      </c>
      <c r="J137" s="170" t="e">
        <f>G137*I137</f>
        <v>#REF!</v>
      </c>
      <c r="K137" s="169" t="e">
        <f>VLOOKUP($M137,#REF!,7,FALSE)</f>
        <v>#REF!</v>
      </c>
      <c r="L137" s="186" t="e">
        <f>G137*K137</f>
        <v>#REF!</v>
      </c>
      <c r="M137" s="125">
        <v>27</v>
      </c>
    </row>
    <row r="138" spans="1:13" s="124" customFormat="1" hidden="1" x14ac:dyDescent="0.25">
      <c r="B138" s="164"/>
      <c r="C138" s="172"/>
      <c r="D138" s="171" t="e">
        <f>IF(ISBLANK(VLOOKUP(M138,#REF!,2,FALSE))," ",VLOOKUP(M138,#REF!,2,FALSE))</f>
        <v>#REF!</v>
      </c>
      <c r="E138" s="166" t="e">
        <f>IF(ISBLANK(VLOOKUP(M138,#REF!,3,FALSE))," ",VLOOKUP(M138,#REF!,3,FALSE))</f>
        <v>#REF!</v>
      </c>
      <c r="F138" s="166" t="e">
        <f>IF(ISBLANK(VLOOKUP(M138,#REF!,4,FALSE))," ",VLOOKUP(M138,#REF!,4,FALSE))</f>
        <v>#REF!</v>
      </c>
      <c r="G138" s="167" t="e">
        <f>VLOOKUP(M138,#REF!,33,FALSE)</f>
        <v>#REF!</v>
      </c>
      <c r="H138" s="168" t="e">
        <f>VLOOKUP(M138,#REF!,5,FALSE)</f>
        <v>#REF!</v>
      </c>
      <c r="I138" s="169" t="e">
        <f>VLOOKUP($M138,#REF!,6,FALSE)</f>
        <v>#REF!</v>
      </c>
      <c r="J138" s="170" t="e">
        <f>G138*I138</f>
        <v>#REF!</v>
      </c>
      <c r="K138" s="169" t="e">
        <f>VLOOKUP($M138,#REF!,7,FALSE)</f>
        <v>#REF!</v>
      </c>
      <c r="L138" s="186" t="e">
        <f>G138*K138</f>
        <v>#REF!</v>
      </c>
      <c r="M138" s="125">
        <v>28</v>
      </c>
    </row>
    <row r="139" spans="1:13" s="124" customFormat="1" hidden="1" x14ac:dyDescent="0.25">
      <c r="B139" s="164"/>
      <c r="C139" s="172"/>
      <c r="D139" s="172"/>
      <c r="E139" s="166"/>
      <c r="F139" s="166"/>
      <c r="G139" s="167"/>
      <c r="H139" s="168"/>
      <c r="I139" s="169"/>
      <c r="J139" s="170"/>
      <c r="K139" s="169"/>
      <c r="L139" s="186"/>
      <c r="M139" s="125"/>
    </row>
    <row r="140" spans="1:13" s="124" customFormat="1" hidden="1" x14ac:dyDescent="0.25">
      <c r="B140" s="164"/>
      <c r="C140" s="172"/>
      <c r="D140" s="172"/>
      <c r="E140" s="166"/>
      <c r="F140" s="166"/>
      <c r="G140" s="167"/>
      <c r="H140" s="168"/>
      <c r="I140" s="169"/>
      <c r="J140" s="170"/>
      <c r="K140" s="169"/>
      <c r="L140" s="186"/>
      <c r="M140" s="125"/>
    </row>
    <row r="141" spans="1:13" s="124" customFormat="1" hidden="1" x14ac:dyDescent="0.25">
      <c r="B141" s="164"/>
      <c r="C141" s="172"/>
      <c r="D141" s="172"/>
      <c r="E141" s="166"/>
      <c r="F141" s="166"/>
      <c r="G141" s="167"/>
      <c r="H141" s="168"/>
      <c r="I141" s="169"/>
      <c r="J141" s="170"/>
      <c r="K141" s="169"/>
      <c r="L141" s="186"/>
      <c r="M141" s="125"/>
    </row>
    <row r="142" spans="1:13" s="124" customFormat="1" hidden="1" x14ac:dyDescent="0.25">
      <c r="B142" s="164"/>
      <c r="C142" s="172"/>
      <c r="D142" s="172"/>
      <c r="E142" s="166"/>
      <c r="F142" s="166"/>
      <c r="G142" s="167"/>
      <c r="H142" s="168"/>
      <c r="I142" s="169"/>
      <c r="J142" s="170"/>
      <c r="K142" s="169"/>
      <c r="L142" s="186"/>
      <c r="M142" s="125"/>
    </row>
    <row r="143" spans="1:13" s="124" customFormat="1" hidden="1" x14ac:dyDescent="0.25">
      <c r="B143" s="164"/>
      <c r="C143" s="172"/>
      <c r="D143" s="172"/>
      <c r="E143" s="166"/>
      <c r="F143" s="166"/>
      <c r="G143" s="167"/>
      <c r="H143" s="168"/>
      <c r="I143" s="169"/>
      <c r="J143" s="170"/>
      <c r="K143" s="169"/>
      <c r="L143" s="186"/>
      <c r="M143" s="125"/>
    </row>
    <row r="144" spans="1:13" s="124" customFormat="1" hidden="1" x14ac:dyDescent="0.25">
      <c r="B144" s="164"/>
      <c r="C144" s="172"/>
      <c r="D144" s="172"/>
      <c r="E144" s="166"/>
      <c r="F144" s="166" t="e">
        <f>IF(ISNA(VLOOKUP(M144,#REF!,2,FALSE))," ",VLOOKUP(M144,#REF!,2,FALSE))</f>
        <v>#REF!</v>
      </c>
      <c r="G144" s="167"/>
      <c r="H144" s="168"/>
      <c r="I144" s="169"/>
      <c r="J144" s="170"/>
      <c r="K144" s="169"/>
      <c r="L144" s="186"/>
      <c r="M144" s="125"/>
    </row>
    <row r="145" spans="1:13" s="124" customFormat="1" ht="17.25" hidden="1" thickBot="1" x14ac:dyDescent="0.3">
      <c r="B145" s="173"/>
      <c r="C145" s="174"/>
      <c r="D145" s="174"/>
      <c r="E145" s="175"/>
      <c r="F145" s="175"/>
      <c r="G145" s="176"/>
      <c r="H145" s="190"/>
      <c r="I145" s="177"/>
      <c r="J145" s="178"/>
      <c r="K145" s="177"/>
      <c r="L145" s="187"/>
      <c r="M145" s="125"/>
    </row>
    <row r="146" spans="1:13" s="124" customFormat="1" ht="18" hidden="1" thickTop="1" thickBot="1" x14ac:dyDescent="0.3">
      <c r="B146" s="179"/>
      <c r="C146" s="180"/>
      <c r="D146" s="180"/>
      <c r="E146" s="198"/>
      <c r="F146" s="198"/>
      <c r="G146" s="182" t="e">
        <f>SUM(G127:G145)</f>
        <v>#REF!</v>
      </c>
      <c r="H146" s="181"/>
      <c r="I146" s="183"/>
      <c r="J146" s="188" t="e">
        <f>SUM(J127:J145)</f>
        <v>#REF!</v>
      </c>
      <c r="K146" s="183"/>
      <c r="L146" s="188" t="e">
        <f>SUM(L127:L145)</f>
        <v>#REF!</v>
      </c>
      <c r="M146" s="125"/>
    </row>
    <row r="147" spans="1:13" s="124" customFormat="1" ht="17.25" hidden="1" thickTop="1" x14ac:dyDescent="0.25">
      <c r="A147" s="124" t="s">
        <v>54</v>
      </c>
      <c r="B147" s="159"/>
      <c r="C147" s="160" t="e">
        <f>#REF!</f>
        <v>#REF!</v>
      </c>
      <c r="D147" s="197" t="e">
        <f>IF(ISBLANK(VLOOKUP(M147,#REF!,2,FALSE))," ",VLOOKUP(M147,#REF!,2,FALSE))</f>
        <v>#REF!</v>
      </c>
      <c r="E147" s="197" t="e">
        <f>IF(ISBLANK(VLOOKUP(M147,#REF!,3,FALSE))," ",VLOOKUP(M147,#REF!,3,FALSE))</f>
        <v>#REF!</v>
      </c>
      <c r="F147" s="197" t="e">
        <f>IF(ISBLANK(VLOOKUP(M147,#REF!,4,FALSE))," ",VLOOKUP(M147,#REF!,4,FALSE))</f>
        <v>#REF!</v>
      </c>
      <c r="G147" s="161" t="e">
        <f>VLOOKUP(M147,#REF!,33,FALSE)</f>
        <v>#REF!</v>
      </c>
      <c r="H147" s="161" t="e">
        <f>VLOOKUP(M147,#REF!,5,FALSE)</f>
        <v>#REF!</v>
      </c>
      <c r="I147" s="162" t="e">
        <f>VLOOKUP($M147,#REF!,6,FALSE)</f>
        <v>#REF!</v>
      </c>
      <c r="J147" s="163" t="e">
        <f>G147*I147</f>
        <v>#REF!</v>
      </c>
      <c r="K147" s="162" t="e">
        <f>VLOOKUP($M147,#REF!,7,FALSE)</f>
        <v>#REF!</v>
      </c>
      <c r="L147" s="189" t="e">
        <f>G147*K147</f>
        <v>#REF!</v>
      </c>
      <c r="M147" s="125">
        <v>5</v>
      </c>
    </row>
    <row r="148" spans="1:13" s="124" customFormat="1" hidden="1" x14ac:dyDescent="0.25">
      <c r="A148" s="202" t="e">
        <f>C148=#REF!</f>
        <v>#REF!</v>
      </c>
      <c r="B148" s="164" t="s">
        <v>35</v>
      </c>
      <c r="C148" s="165" t="e">
        <f>G166</f>
        <v>#REF!</v>
      </c>
      <c r="D148" s="165" t="e">
        <f>IF(ISBLANK(VLOOKUP(M148,#REF!,2,FALSE))," ",VLOOKUP(M148,#REF!,2,FALSE))</f>
        <v>#REF!</v>
      </c>
      <c r="E148" s="166" t="e">
        <f>IF(ISBLANK(VLOOKUP(M148,#REF!,3,FALSE))," ",VLOOKUP(M148,#REF!,3,FALSE))</f>
        <v>#REF!</v>
      </c>
      <c r="F148" s="166" t="e">
        <f>IF(ISBLANK(VLOOKUP(M148,#REF!,4,FALSE))," ",VLOOKUP(M148,#REF!,4,FALSE))</f>
        <v>#REF!</v>
      </c>
      <c r="G148" s="167" t="e">
        <f>VLOOKUP(M148,#REF!,33,FALSE)</f>
        <v>#REF!</v>
      </c>
      <c r="H148" s="168" t="e">
        <f>VLOOKUP(M148,#REF!,5,FALSE)</f>
        <v>#REF!</v>
      </c>
      <c r="I148" s="169" t="e">
        <f>VLOOKUP($M148,#REF!,6,FALSE)</f>
        <v>#REF!</v>
      </c>
      <c r="J148" s="170" t="e">
        <f>G148*I148</f>
        <v>#REF!</v>
      </c>
      <c r="K148" s="169" t="e">
        <f>VLOOKUP($M148,#REF!,7,FALSE)</f>
        <v>#REF!</v>
      </c>
      <c r="L148" s="186" t="e">
        <f>G148*K148</f>
        <v>#REF!</v>
      </c>
      <c r="M148" s="125">
        <v>6</v>
      </c>
    </row>
    <row r="149" spans="1:13" s="124" customFormat="1" hidden="1" x14ac:dyDescent="0.25">
      <c r="A149" s="202" t="e">
        <f>C149=#REF!</f>
        <v>#REF!</v>
      </c>
      <c r="B149" s="164" t="s">
        <v>36</v>
      </c>
      <c r="C149" s="171" t="e">
        <f>J166</f>
        <v>#REF!</v>
      </c>
      <c r="D149" s="171" t="e">
        <f>IF(ISBLANK(VLOOKUP(M149,#REF!,2,FALSE))," ",VLOOKUP(M149,#REF!,2,FALSE))</f>
        <v>#REF!</v>
      </c>
      <c r="E149" s="166"/>
      <c r="F149" s="166"/>
      <c r="G149" s="167" t="e">
        <f>VLOOKUP(M149,#REF!,33,FALSE)</f>
        <v>#REF!</v>
      </c>
      <c r="H149" s="168" t="e">
        <f>VLOOKUP(M149,#REF!,5,FALSE)</f>
        <v>#REF!</v>
      </c>
      <c r="I149" s="169" t="e">
        <f>VLOOKUP($M149,#REF!,6,FALSE)</f>
        <v>#REF!</v>
      </c>
      <c r="J149" s="170" t="e">
        <f>G149*I149</f>
        <v>#REF!</v>
      </c>
      <c r="K149" s="169" t="e">
        <f>VLOOKUP($M149,#REF!,7,FALSE)</f>
        <v>#REF!</v>
      </c>
      <c r="L149" s="186" t="e">
        <f>G149*K149</f>
        <v>#REF!</v>
      </c>
      <c r="M149" s="125">
        <v>7</v>
      </c>
    </row>
    <row r="150" spans="1:13" s="124" customFormat="1" hidden="1" x14ac:dyDescent="0.25">
      <c r="A150" s="202" t="e">
        <f>C150=#REF!</f>
        <v>#REF!</v>
      </c>
      <c r="B150" s="164" t="s">
        <v>41</v>
      </c>
      <c r="C150" s="171" t="e">
        <f>L166</f>
        <v>#REF!</v>
      </c>
      <c r="D150" s="171"/>
      <c r="E150" s="166"/>
      <c r="F150" s="166"/>
      <c r="G150" s="167"/>
      <c r="H150" s="168"/>
      <c r="I150" s="169"/>
      <c r="J150" s="170"/>
      <c r="K150" s="169"/>
      <c r="L150" s="186"/>
      <c r="M150" s="125"/>
    </row>
    <row r="151" spans="1:13" s="124" customFormat="1" hidden="1" x14ac:dyDescent="0.25">
      <c r="A151" s="202"/>
      <c r="B151" s="164"/>
      <c r="C151" s="172"/>
      <c r="D151" s="171" t="e">
        <f>IF(ISBLANK(VLOOKUP(M151,#REF!,2,FALSE))," ",VLOOKUP(M151,#REF!,2,FALSE))</f>
        <v>#REF!</v>
      </c>
      <c r="E151" s="166" t="e">
        <f>IF(ISBLANK(VLOOKUP(M151,#REF!,3,FALSE))," ",VLOOKUP(M151,#REF!,3,FALSE))</f>
        <v>#REF!</v>
      </c>
      <c r="F151" s="166" t="e">
        <f>IF(ISBLANK(VLOOKUP(M151,#REF!,4,FALSE))," ",VLOOKUP(M151,#REF!,4,FALSE))</f>
        <v>#REF!</v>
      </c>
      <c r="G151" s="167" t="e">
        <f>VLOOKUP(M151,#REF!,33,FALSE)</f>
        <v>#REF!</v>
      </c>
      <c r="H151" s="168" t="e">
        <f>VLOOKUP(M151,#REF!,5,FALSE)</f>
        <v>#REF!</v>
      </c>
      <c r="I151" s="169" t="e">
        <f>VLOOKUP($M151,#REF!,6,FALSE)</f>
        <v>#REF!</v>
      </c>
      <c r="J151" s="170" t="e">
        <f>G151*I151</f>
        <v>#REF!</v>
      </c>
      <c r="K151" s="169" t="e">
        <f>VLOOKUP($M151,#REF!,7,FALSE)</f>
        <v>#REF!</v>
      </c>
      <c r="L151" s="186" t="e">
        <f>G151*K151</f>
        <v>#REF!</v>
      </c>
      <c r="M151" s="125">
        <v>15</v>
      </c>
    </row>
    <row r="152" spans="1:13" s="124" customFormat="1" hidden="1" x14ac:dyDescent="0.25">
      <c r="B152" s="164"/>
      <c r="C152" s="172"/>
      <c r="D152" s="171" t="e">
        <f>IF(ISBLANK(VLOOKUP(M152,#REF!,2,FALSE))," ",VLOOKUP(M152,#REF!,2,FALSE))</f>
        <v>#REF!</v>
      </c>
      <c r="E152" s="166" t="e">
        <f>IF(ISBLANK(VLOOKUP(M152,#REF!,3,FALSE))," ",VLOOKUP(M152,#REF!,3,FALSE))</f>
        <v>#REF!</v>
      </c>
      <c r="F152" s="166" t="e">
        <f>IF(ISBLANK(VLOOKUP(M152,#REF!,4,FALSE))," ",VLOOKUP(M152,#REF!,4,FALSE))</f>
        <v>#REF!</v>
      </c>
      <c r="G152" s="167" t="e">
        <f>VLOOKUP(M152,#REF!,33,FALSE)</f>
        <v>#REF!</v>
      </c>
      <c r="H152" s="168" t="e">
        <f>VLOOKUP(M152,#REF!,5,FALSE)</f>
        <v>#REF!</v>
      </c>
      <c r="I152" s="169" t="e">
        <f>VLOOKUP($M152,#REF!,6,FALSE)</f>
        <v>#REF!</v>
      </c>
      <c r="J152" s="170" t="e">
        <f>G152*I152</f>
        <v>#REF!</v>
      </c>
      <c r="K152" s="169" t="e">
        <f>VLOOKUP($M152,#REF!,7,FALSE)</f>
        <v>#REF!</v>
      </c>
      <c r="L152" s="186" t="e">
        <f>G152*K152</f>
        <v>#REF!</v>
      </c>
      <c r="M152" s="125">
        <v>16</v>
      </c>
    </row>
    <row r="153" spans="1:13" s="124" customFormat="1" hidden="1" x14ac:dyDescent="0.25">
      <c r="B153" s="164"/>
      <c r="C153" s="172"/>
      <c r="D153" s="171" t="e">
        <f>IF(ISBLANK(VLOOKUP(M153,#REF!,2,FALSE))," ",VLOOKUP(M153,#REF!,2,FALSE))</f>
        <v>#REF!</v>
      </c>
      <c r="E153" s="166" t="e">
        <f>IF(ISBLANK(VLOOKUP(M153,#REF!,3,FALSE))," ",VLOOKUP(M153,#REF!,3,FALSE))</f>
        <v>#REF!</v>
      </c>
      <c r="F153" s="166"/>
      <c r="G153" s="167" t="e">
        <f>VLOOKUP(M153,#REF!,33,FALSE)</f>
        <v>#REF!</v>
      </c>
      <c r="H153" s="168" t="e">
        <f>VLOOKUP(M153,#REF!,5,FALSE)</f>
        <v>#REF!</v>
      </c>
      <c r="I153" s="169" t="e">
        <f>VLOOKUP($M153,#REF!,6,FALSE)</f>
        <v>#REF!</v>
      </c>
      <c r="J153" s="170" t="e">
        <f>G153*I153</f>
        <v>#REF!</v>
      </c>
      <c r="K153" s="169" t="e">
        <f>VLOOKUP($M153,#REF!,7,FALSE)</f>
        <v>#REF!</v>
      </c>
      <c r="L153" s="186" t="e">
        <f>G153*K153</f>
        <v>#REF!</v>
      </c>
      <c r="M153" s="125">
        <v>17</v>
      </c>
    </row>
    <row r="154" spans="1:13" s="124" customFormat="1" hidden="1" x14ac:dyDescent="0.25">
      <c r="B154" s="164"/>
      <c r="C154" s="172"/>
      <c r="D154" s="171"/>
      <c r="E154" s="166"/>
      <c r="F154" s="166"/>
      <c r="G154" s="167"/>
      <c r="H154" s="168"/>
      <c r="I154" s="169"/>
      <c r="J154" s="170"/>
      <c r="K154" s="169"/>
      <c r="L154" s="186"/>
      <c r="M154" s="125"/>
    </row>
    <row r="155" spans="1:13" s="124" customFormat="1" hidden="1" x14ac:dyDescent="0.25">
      <c r="B155" s="164"/>
      <c r="C155" s="172"/>
      <c r="D155" s="171" t="e">
        <f>IF(ISBLANK(VLOOKUP(M155,#REF!,2,FALSE))," ",VLOOKUP(M155,#REF!,2,FALSE))</f>
        <v>#REF!</v>
      </c>
      <c r="E155" s="166" t="e">
        <f>IF(ISBLANK(VLOOKUP(M155,#REF!,3,FALSE))," ",VLOOKUP(M155,#REF!,3,FALSE))</f>
        <v>#REF!</v>
      </c>
      <c r="F155" s="166" t="e">
        <f>IF(ISBLANK(VLOOKUP(M155,#REF!,4,FALSE))," ",VLOOKUP(M155,#REF!,4,FALSE))</f>
        <v>#REF!</v>
      </c>
      <c r="G155" s="167" t="e">
        <f>VLOOKUP(M155,#REF!,33,FALSE)</f>
        <v>#REF!</v>
      </c>
      <c r="H155" s="168" t="e">
        <f>VLOOKUP(M155,#REF!,5,FALSE)</f>
        <v>#REF!</v>
      </c>
      <c r="I155" s="169" t="e">
        <f>VLOOKUP($M155,#REF!,6,FALSE)</f>
        <v>#REF!</v>
      </c>
      <c r="J155" s="170" t="e">
        <f>G155*I155</f>
        <v>#REF!</v>
      </c>
      <c r="K155" s="169" t="e">
        <f>VLOOKUP($M155,#REF!,7,FALSE)</f>
        <v>#REF!</v>
      </c>
      <c r="L155" s="186" t="e">
        <f>G155*K155</f>
        <v>#REF!</v>
      </c>
      <c r="M155" s="125">
        <v>25</v>
      </c>
    </row>
    <row r="156" spans="1:13" s="124" customFormat="1" hidden="1" x14ac:dyDescent="0.25">
      <c r="B156" s="164"/>
      <c r="C156" s="172"/>
      <c r="D156" s="171" t="e">
        <f>IF(ISBLANK(VLOOKUP(M156,#REF!,2,FALSE))," ",VLOOKUP(M156,#REF!,2,FALSE))</f>
        <v>#REF!</v>
      </c>
      <c r="E156" s="166" t="e">
        <f>IF(ISBLANK(VLOOKUP(M156,#REF!,3,FALSE))," ",VLOOKUP(M156,#REF!,3,FALSE))</f>
        <v>#REF!</v>
      </c>
      <c r="F156" s="166" t="e">
        <f>IF(ISBLANK(VLOOKUP(M156,#REF!,4,FALSE))," ",VLOOKUP(M156,#REF!,4,FALSE))</f>
        <v>#REF!</v>
      </c>
      <c r="G156" s="167" t="e">
        <f>VLOOKUP(M156,#REF!,33,FALSE)</f>
        <v>#REF!</v>
      </c>
      <c r="H156" s="168" t="e">
        <f>VLOOKUP(M156,#REF!,5,FALSE)</f>
        <v>#REF!</v>
      </c>
      <c r="I156" s="169" t="e">
        <f>VLOOKUP($M156,#REF!,6,FALSE)</f>
        <v>#REF!</v>
      </c>
      <c r="J156" s="170" t="e">
        <f>G156*I156</f>
        <v>#REF!</v>
      </c>
      <c r="K156" s="169" t="e">
        <f>VLOOKUP($M156,#REF!,7,FALSE)</f>
        <v>#REF!</v>
      </c>
      <c r="L156" s="186" t="e">
        <f>G156*K156</f>
        <v>#REF!</v>
      </c>
      <c r="M156" s="125">
        <v>26</v>
      </c>
    </row>
    <row r="157" spans="1:13" s="124" customFormat="1" hidden="1" x14ac:dyDescent="0.25">
      <c r="B157" s="164"/>
      <c r="C157" s="172"/>
      <c r="D157" s="171" t="e">
        <f>IF(ISBLANK(VLOOKUP(M157,#REF!,2,FALSE))," ",VLOOKUP(M157,#REF!,2,FALSE))</f>
        <v>#REF!</v>
      </c>
      <c r="E157" s="166" t="e">
        <f>IF(ISBLANK(VLOOKUP(M157,#REF!,3,FALSE))," ",VLOOKUP(M157,#REF!,3,FALSE))</f>
        <v>#REF!</v>
      </c>
      <c r="F157" s="166"/>
      <c r="G157" s="167" t="e">
        <f>VLOOKUP(M157,#REF!,33,FALSE)</f>
        <v>#REF!</v>
      </c>
      <c r="H157" s="168" t="e">
        <f>VLOOKUP(M157,#REF!,5,FALSE)</f>
        <v>#REF!</v>
      </c>
      <c r="I157" s="169" t="e">
        <f>VLOOKUP($M157,#REF!,6,FALSE)</f>
        <v>#REF!</v>
      </c>
      <c r="J157" s="170" t="e">
        <f>G157*I157</f>
        <v>#REF!</v>
      </c>
      <c r="K157" s="169" t="e">
        <f>VLOOKUP($M157,#REF!,7,FALSE)</f>
        <v>#REF!</v>
      </c>
      <c r="L157" s="186" t="e">
        <f>G157*K157</f>
        <v>#REF!</v>
      </c>
      <c r="M157" s="125">
        <v>27</v>
      </c>
    </row>
    <row r="158" spans="1:13" s="124" customFormat="1" hidden="1" x14ac:dyDescent="0.25">
      <c r="B158" s="164"/>
      <c r="C158" s="172"/>
      <c r="D158" s="171" t="e">
        <f>IF(ISBLANK(VLOOKUP(M158,#REF!,2,FALSE))," ",VLOOKUP(M158,#REF!,2,FALSE))</f>
        <v>#REF!</v>
      </c>
      <c r="E158" s="166" t="e">
        <f>IF(ISBLANK(VLOOKUP(M158,#REF!,3,FALSE))," ",VLOOKUP(M158,#REF!,3,FALSE))</f>
        <v>#REF!</v>
      </c>
      <c r="F158" s="166" t="e">
        <f>IF(ISBLANK(VLOOKUP(M158,#REF!,4,FALSE))," ",VLOOKUP(M158,#REF!,4,FALSE))</f>
        <v>#REF!</v>
      </c>
      <c r="G158" s="167" t="e">
        <f>VLOOKUP(M158,#REF!,33,FALSE)</f>
        <v>#REF!</v>
      </c>
      <c r="H158" s="168" t="e">
        <f>VLOOKUP(M158,#REF!,5,FALSE)</f>
        <v>#REF!</v>
      </c>
      <c r="I158" s="169" t="e">
        <f>VLOOKUP($M158,#REF!,6,FALSE)</f>
        <v>#REF!</v>
      </c>
      <c r="J158" s="170" t="e">
        <f>G158*I158</f>
        <v>#REF!</v>
      </c>
      <c r="K158" s="169" t="e">
        <f>VLOOKUP($M158,#REF!,7,FALSE)</f>
        <v>#REF!</v>
      </c>
      <c r="L158" s="186" t="e">
        <f>G158*K158</f>
        <v>#REF!</v>
      </c>
      <c r="M158" s="125">
        <v>28</v>
      </c>
    </row>
    <row r="159" spans="1:13" s="124" customFormat="1" hidden="1" x14ac:dyDescent="0.25">
      <c r="B159" s="164"/>
      <c r="C159" s="172"/>
      <c r="D159" s="172"/>
      <c r="E159" s="166"/>
      <c r="F159" s="166"/>
      <c r="G159" s="167"/>
      <c r="H159" s="168"/>
      <c r="I159" s="169"/>
      <c r="J159" s="170"/>
      <c r="K159" s="169"/>
      <c r="L159" s="186"/>
      <c r="M159" s="125"/>
    </row>
    <row r="160" spans="1:13" s="124" customFormat="1" hidden="1" x14ac:dyDescent="0.25">
      <c r="B160" s="164"/>
      <c r="C160" s="172"/>
      <c r="D160" s="172"/>
      <c r="E160" s="166"/>
      <c r="F160" s="166"/>
      <c r="G160" s="167"/>
      <c r="H160" s="168"/>
      <c r="I160" s="169"/>
      <c r="J160" s="170"/>
      <c r="K160" s="169"/>
      <c r="L160" s="186"/>
      <c r="M160" s="125"/>
    </row>
    <row r="161" spans="1:13" s="124" customFormat="1" hidden="1" x14ac:dyDescent="0.25">
      <c r="B161" s="164"/>
      <c r="C161" s="172"/>
      <c r="D161" s="172"/>
      <c r="E161" s="166"/>
      <c r="F161" s="166"/>
      <c r="G161" s="167"/>
      <c r="H161" s="168"/>
      <c r="I161" s="169"/>
      <c r="J161" s="170"/>
      <c r="K161" s="169"/>
      <c r="L161" s="186"/>
      <c r="M161" s="125"/>
    </row>
    <row r="162" spans="1:13" s="124" customFormat="1" hidden="1" x14ac:dyDescent="0.25">
      <c r="B162" s="164"/>
      <c r="C162" s="172"/>
      <c r="D162" s="172"/>
      <c r="E162" s="166"/>
      <c r="F162" s="166"/>
      <c r="G162" s="167"/>
      <c r="H162" s="168"/>
      <c r="I162" s="169"/>
      <c r="J162" s="170"/>
      <c r="K162" s="169"/>
      <c r="L162" s="186"/>
      <c r="M162" s="125"/>
    </row>
    <row r="163" spans="1:13" s="124" customFormat="1" hidden="1" x14ac:dyDescent="0.25">
      <c r="B163" s="164"/>
      <c r="C163" s="172"/>
      <c r="D163" s="172"/>
      <c r="E163" s="166"/>
      <c r="F163" s="166"/>
      <c r="G163" s="167"/>
      <c r="H163" s="168"/>
      <c r="I163" s="169"/>
      <c r="J163" s="170"/>
      <c r="K163" s="169"/>
      <c r="L163" s="186"/>
      <c r="M163" s="125"/>
    </row>
    <row r="164" spans="1:13" s="124" customFormat="1" hidden="1" x14ac:dyDescent="0.25">
      <c r="B164" s="164"/>
      <c r="C164" s="172"/>
      <c r="D164" s="172"/>
      <c r="E164" s="166"/>
      <c r="F164" s="166" t="e">
        <f>IF(ISNA(VLOOKUP(M164,#REF!,2,FALSE))," ",VLOOKUP(M164,#REF!,2,FALSE))</f>
        <v>#REF!</v>
      </c>
      <c r="G164" s="167"/>
      <c r="H164" s="168"/>
      <c r="I164" s="169"/>
      <c r="J164" s="170"/>
      <c r="K164" s="169"/>
      <c r="L164" s="186"/>
      <c r="M164" s="125"/>
    </row>
    <row r="165" spans="1:13" s="124" customFormat="1" ht="17.25" hidden="1" thickBot="1" x14ac:dyDescent="0.3">
      <c r="B165" s="173"/>
      <c r="C165" s="174"/>
      <c r="D165" s="174"/>
      <c r="E165" s="175"/>
      <c r="F165" s="175"/>
      <c r="G165" s="176"/>
      <c r="H165" s="190"/>
      <c r="I165" s="177"/>
      <c r="J165" s="178"/>
      <c r="K165" s="177"/>
      <c r="L165" s="187"/>
      <c r="M165" s="125"/>
    </row>
    <row r="166" spans="1:13" s="124" customFormat="1" ht="18" hidden="1" thickTop="1" thickBot="1" x14ac:dyDescent="0.3">
      <c r="B166" s="179"/>
      <c r="C166" s="180"/>
      <c r="D166" s="180"/>
      <c r="E166" s="198"/>
      <c r="F166" s="198"/>
      <c r="G166" s="182" t="e">
        <f>SUM(G147:G165)</f>
        <v>#REF!</v>
      </c>
      <c r="H166" s="181"/>
      <c r="I166" s="183"/>
      <c r="J166" s="188" t="e">
        <f>SUM(J147:J165)</f>
        <v>#REF!</v>
      </c>
      <c r="K166" s="183"/>
      <c r="L166" s="188" t="e">
        <f>SUM(L147:L165)</f>
        <v>#REF!</v>
      </c>
      <c r="M166" s="125"/>
    </row>
    <row r="167" spans="1:13" s="124" customFormat="1" ht="17.25" hidden="1" thickTop="1" x14ac:dyDescent="0.25">
      <c r="A167" s="124" t="s">
        <v>53</v>
      </c>
      <c r="B167" s="159"/>
      <c r="C167" s="160">
        <f>'Sheet 9'!$F$1</f>
        <v>0</v>
      </c>
      <c r="D167" s="197" t="str">
        <f>IF(ISBLANK(VLOOKUP(M167,'Sheet 9'!$D$5:$AL$84,2,FALSE))," ",VLOOKUP(M167,'Sheet 9'!$D$5:$AL$84,2,FALSE))</f>
        <v xml:space="preserve"> </v>
      </c>
      <c r="E167" s="197" t="str">
        <f>IF(ISBLANK(VLOOKUP(M167,'Sheet 9'!$D$5:$AL$84,3,FALSE))," ",VLOOKUP(M167,'Sheet 9'!$D$5:$AL$84,3,FALSE))</f>
        <v xml:space="preserve"> </v>
      </c>
      <c r="F167" s="197" t="str">
        <f>IF(ISBLANK(VLOOKUP(M167,'Sheet 9'!$D$5:$AL$84,4,FALSE))," ",VLOOKUP(M167,'Sheet 9'!$D$5:$AL$84,4,FALSE))</f>
        <v xml:space="preserve"> </v>
      </c>
      <c r="G167" s="161">
        <f>VLOOKUP(M167,'Sheet 9'!$D$5:$AL$84,33,FALSE)</f>
        <v>0</v>
      </c>
      <c r="H167" s="161">
        <f>VLOOKUP(M167,'Sheet 9'!$D$5:$AL$84,5,FALSE)</f>
        <v>0</v>
      </c>
      <c r="I167" s="162">
        <f>VLOOKUP($M167,'Sheet 9'!$D$5:$AL$84,6,FALSE)</f>
        <v>0</v>
      </c>
      <c r="J167" s="163">
        <f>G167*I167</f>
        <v>0</v>
      </c>
      <c r="K167" s="162">
        <f>VLOOKUP($M167,'Sheet 9'!$D$5:$AL$84,7,FALSE)</f>
        <v>0</v>
      </c>
      <c r="L167" s="189">
        <f>G167*K167</f>
        <v>0</v>
      </c>
      <c r="M167" s="125">
        <v>5</v>
      </c>
    </row>
    <row r="168" spans="1:13" s="124" customFormat="1" hidden="1" x14ac:dyDescent="0.25">
      <c r="A168" s="202" t="b">
        <f ca="1">C168='Sheet 9'!$H$102</f>
        <v>1</v>
      </c>
      <c r="B168" s="164" t="s">
        <v>35</v>
      </c>
      <c r="C168" s="165">
        <f>G186</f>
        <v>0</v>
      </c>
      <c r="D168" s="165" t="str">
        <f>IF(ISBLANK(VLOOKUP(M168,'Sheet 9'!$D$5:$AL$84,2,FALSE))," ",VLOOKUP(M168,'Sheet 9'!$D$5:$AL$84,2,FALSE))</f>
        <v xml:space="preserve"> </v>
      </c>
      <c r="E168" s="166" t="str">
        <f>IF(ISBLANK(VLOOKUP(M168,'Sheet 9'!$D$5:$AL$84,3,FALSE))," ",VLOOKUP(M168,'Sheet 9'!$D$5:$AL$84,3,FALSE))</f>
        <v xml:space="preserve"> </v>
      </c>
      <c r="F168" s="166" t="str">
        <f>IF(ISBLANK(VLOOKUP(M168,'Sheet 9'!$D$5:$AL$84,4,FALSE))," ",VLOOKUP(M168,'Sheet 9'!$D$5:$AL$84,4,FALSE))</f>
        <v xml:space="preserve"> </v>
      </c>
      <c r="G168" s="167">
        <f>VLOOKUP(M168,'Sheet 9'!$D$5:$AL$84,33,FALSE)</f>
        <v>0</v>
      </c>
      <c r="H168" s="168">
        <f>VLOOKUP(M168,'Sheet 9'!$D$5:$AL$84,5,FALSE)</f>
        <v>0</v>
      </c>
      <c r="I168" s="169">
        <f>VLOOKUP($M168,'Sheet 9'!$D$5:$AL$84,6,FALSE)</f>
        <v>0</v>
      </c>
      <c r="J168" s="170">
        <f>G168*I168</f>
        <v>0</v>
      </c>
      <c r="K168" s="169">
        <f>VLOOKUP($M168,'Sheet 9'!$D$5:$AL$84,7,FALSE)</f>
        <v>0</v>
      </c>
      <c r="L168" s="186">
        <f>G168*K168</f>
        <v>0</v>
      </c>
      <c r="M168" s="125">
        <v>6</v>
      </c>
    </row>
    <row r="169" spans="1:13" s="124" customFormat="1" hidden="1" x14ac:dyDescent="0.25">
      <c r="A169" s="202" t="b">
        <f ca="1">C169='Sheet 9'!$I$102</f>
        <v>1</v>
      </c>
      <c r="B169" s="164" t="s">
        <v>36</v>
      </c>
      <c r="C169" s="171">
        <f>J186</f>
        <v>0</v>
      </c>
      <c r="D169" s="171" t="str">
        <f>IF(ISBLANK(VLOOKUP(M169,'Sheet 9'!$D$5:$AL$84,2,FALSE))," ",VLOOKUP(M169,'Sheet 9'!$D$5:$AL$84,2,FALSE))</f>
        <v xml:space="preserve"> </v>
      </c>
      <c r="E169" s="166"/>
      <c r="F169" s="166"/>
      <c r="G169" s="167">
        <f>VLOOKUP(M169,'Sheet 9'!$D$5:$AL$84,33,FALSE)</f>
        <v>0</v>
      </c>
      <c r="H169" s="168">
        <f>VLOOKUP(M169,'Sheet 9'!$D$5:$AL$84,5,FALSE)</f>
        <v>0</v>
      </c>
      <c r="I169" s="169">
        <f>VLOOKUP($M169,'Sheet 9'!$D$5:$AL$84,6,FALSE)</f>
        <v>0</v>
      </c>
      <c r="J169" s="170">
        <f>G169*I169</f>
        <v>0</v>
      </c>
      <c r="K169" s="169">
        <f>VLOOKUP($M169,'Sheet 9'!$D$5:$AL$84,7,FALSE)</f>
        <v>0</v>
      </c>
      <c r="L169" s="186">
        <f>G169*K169</f>
        <v>0</v>
      </c>
      <c r="M169" s="125">
        <v>7</v>
      </c>
    </row>
    <row r="170" spans="1:13" s="124" customFormat="1" hidden="1" x14ac:dyDescent="0.25">
      <c r="A170" s="202" t="b">
        <f ca="1">C170='Sheet 9'!$J$102</f>
        <v>1</v>
      </c>
      <c r="B170" s="164" t="s">
        <v>41</v>
      </c>
      <c r="C170" s="171">
        <f>L186</f>
        <v>0</v>
      </c>
      <c r="D170" s="171"/>
      <c r="E170" s="166"/>
      <c r="F170" s="166"/>
      <c r="G170" s="167"/>
      <c r="H170" s="168"/>
      <c r="I170" s="169"/>
      <c r="J170" s="170"/>
      <c r="K170" s="169"/>
      <c r="L170" s="186"/>
      <c r="M170" s="125"/>
    </row>
    <row r="171" spans="1:13" s="124" customFormat="1" hidden="1" x14ac:dyDescent="0.25">
      <c r="A171" s="202"/>
      <c r="B171" s="164"/>
      <c r="C171" s="172"/>
      <c r="D171" s="171" t="str">
        <f>IF(ISBLANK(VLOOKUP(M171,'Sheet 9'!$D$5:$AL$84,2,FALSE))," ",VLOOKUP(M171,'Sheet 9'!$D$5:$AL$84,2,FALSE))</f>
        <v xml:space="preserve"> </v>
      </c>
      <c r="E171" s="166" t="str">
        <f>IF(ISBLANK(VLOOKUP(M171,'Sheet 9'!$D$5:$AL$84,3,FALSE))," ",VLOOKUP(M171,'Sheet 9'!$D$5:$AL$84,3,FALSE))</f>
        <v xml:space="preserve"> </v>
      </c>
      <c r="F171" s="166" t="str">
        <f>IF(ISBLANK(VLOOKUP(M171,'Sheet 9'!$D$5:$AL$84,4,FALSE))," ",VLOOKUP(M171,'Sheet 9'!$D$5:$AL$84,4,FALSE))</f>
        <v xml:space="preserve"> </v>
      </c>
      <c r="G171" s="167">
        <f>VLOOKUP(M171,'Sheet 9'!$D$5:$AL$84,33,FALSE)</f>
        <v>0</v>
      </c>
      <c r="H171" s="168">
        <f>VLOOKUP(M171,'Sheet 9'!$D$5:$AL$84,5,FALSE)</f>
        <v>0</v>
      </c>
      <c r="I171" s="169">
        <f>VLOOKUP($M171,'Sheet 9'!$D$5:$AL$84,6,FALSE)</f>
        <v>0</v>
      </c>
      <c r="J171" s="170">
        <f>G171*I171</f>
        <v>0</v>
      </c>
      <c r="K171" s="169">
        <f>VLOOKUP($M171,'Sheet 9'!$D$5:$AL$84,7,FALSE)</f>
        <v>0</v>
      </c>
      <c r="L171" s="186">
        <f>G171*K171</f>
        <v>0</v>
      </c>
      <c r="M171" s="125">
        <v>15</v>
      </c>
    </row>
    <row r="172" spans="1:13" s="124" customFormat="1" hidden="1" x14ac:dyDescent="0.25">
      <c r="B172" s="164"/>
      <c r="C172" s="172"/>
      <c r="D172" s="171" t="str">
        <f>IF(ISBLANK(VLOOKUP(M172,'Sheet 9'!$D$5:$AL$84,2,FALSE))," ",VLOOKUP(M172,'Sheet 9'!$D$5:$AL$84,2,FALSE))</f>
        <v xml:space="preserve"> </v>
      </c>
      <c r="E172" s="166" t="str">
        <f>IF(ISBLANK(VLOOKUP(M172,'Sheet 9'!$D$5:$AL$84,3,FALSE))," ",VLOOKUP(M172,'Sheet 9'!$D$5:$AL$84,3,FALSE))</f>
        <v xml:space="preserve"> </v>
      </c>
      <c r="F172" s="166" t="str">
        <f>IF(ISBLANK(VLOOKUP(M172,'Sheet 9'!$D$5:$AL$84,4,FALSE))," ",VLOOKUP(M172,'Sheet 9'!$D$5:$AL$84,4,FALSE))</f>
        <v xml:space="preserve"> </v>
      </c>
      <c r="G172" s="167">
        <f>VLOOKUP(M172,'Sheet 9'!$D$5:$AL$84,33,FALSE)</f>
        <v>0</v>
      </c>
      <c r="H172" s="168">
        <f>VLOOKUP(M172,'Sheet 9'!$D$5:$AL$84,5,FALSE)</f>
        <v>0</v>
      </c>
      <c r="I172" s="169">
        <f>VLOOKUP($M172,'Sheet 9'!$D$5:$AL$84,6,FALSE)</f>
        <v>0</v>
      </c>
      <c r="J172" s="170">
        <f>G172*I172</f>
        <v>0</v>
      </c>
      <c r="K172" s="169">
        <f>VLOOKUP($M172,'Sheet 9'!$D$5:$AL$84,7,FALSE)</f>
        <v>0</v>
      </c>
      <c r="L172" s="186">
        <f>G172*K172</f>
        <v>0</v>
      </c>
      <c r="M172" s="125">
        <v>16</v>
      </c>
    </row>
    <row r="173" spans="1:13" s="124" customFormat="1" hidden="1" x14ac:dyDescent="0.25">
      <c r="B173" s="164"/>
      <c r="C173" s="172"/>
      <c r="D173" s="171" t="str">
        <f>IF(ISBLANK(VLOOKUP(M173,'Sheet 9'!$D$5:$AL$84,2,FALSE))," ",VLOOKUP(M173,'Sheet 9'!$D$5:$AL$84,2,FALSE))</f>
        <v xml:space="preserve"> </v>
      </c>
      <c r="E173" s="166" t="str">
        <f>IF(ISBLANK(VLOOKUP(M173,'Sheet 9'!$D$5:$AL$84,3,FALSE))," ",VLOOKUP(M173,'Sheet 9'!$D$5:$AL$84,3,FALSE))</f>
        <v xml:space="preserve"> </v>
      </c>
      <c r="F173" s="166"/>
      <c r="G173" s="167">
        <f>VLOOKUP(M173,'Sheet 9'!$D$5:$AL$84,33,FALSE)</f>
        <v>0</v>
      </c>
      <c r="H173" s="168">
        <f>VLOOKUP(M173,'Sheet 9'!$D$5:$AL$84,5,FALSE)</f>
        <v>0</v>
      </c>
      <c r="I173" s="169">
        <f>VLOOKUP($M173,'Sheet 9'!$D$5:$AL$84,6,FALSE)</f>
        <v>0</v>
      </c>
      <c r="J173" s="170">
        <f>G173*I173</f>
        <v>0</v>
      </c>
      <c r="K173" s="169">
        <f>VLOOKUP($M173,'Sheet 9'!$D$5:$AL$84,7,FALSE)</f>
        <v>0</v>
      </c>
      <c r="L173" s="186">
        <f>G173*K173</f>
        <v>0</v>
      </c>
      <c r="M173" s="125">
        <v>17</v>
      </c>
    </row>
    <row r="174" spans="1:13" s="124" customFormat="1" hidden="1" x14ac:dyDescent="0.25">
      <c r="B174" s="164"/>
      <c r="C174" s="172"/>
      <c r="D174" s="171"/>
      <c r="E174" s="166"/>
      <c r="F174" s="166"/>
      <c r="G174" s="167"/>
      <c r="H174" s="168"/>
      <c r="I174" s="169"/>
      <c r="J174" s="170"/>
      <c r="K174" s="169"/>
      <c r="L174" s="186"/>
      <c r="M174" s="125"/>
    </row>
    <row r="175" spans="1:13" s="124" customFormat="1" hidden="1" x14ac:dyDescent="0.25">
      <c r="B175" s="164"/>
      <c r="C175" s="172"/>
      <c r="D175" s="171" t="str">
        <f>IF(ISBLANK(VLOOKUP(M175,'Sheet 9'!$D$5:$AL$84,2,FALSE))," ",VLOOKUP(M175,'Sheet 9'!$D$5:$AL$84,2,FALSE))</f>
        <v xml:space="preserve"> </v>
      </c>
      <c r="E175" s="166" t="str">
        <f>IF(ISBLANK(VLOOKUP(M175,'Sheet 9'!$D$5:$AL$84,3,FALSE))," ",VLOOKUP(M175,'Sheet 9'!$D$5:$AL$84,3,FALSE))</f>
        <v xml:space="preserve"> </v>
      </c>
      <c r="F175" s="166" t="str">
        <f>IF(ISBLANK(VLOOKUP(M175,'Sheet 9'!$D$5:$AL$84,4,FALSE))," ",VLOOKUP(M175,'Sheet 9'!$D$5:$AL$84,4,FALSE))</f>
        <v xml:space="preserve"> </v>
      </c>
      <c r="G175" s="167">
        <f>VLOOKUP(M175,'Sheet 9'!$D$5:$AL$84,33,FALSE)</f>
        <v>0</v>
      </c>
      <c r="H175" s="168">
        <f>VLOOKUP(M175,'Sheet 9'!$D$5:$AL$84,5,FALSE)</f>
        <v>0</v>
      </c>
      <c r="I175" s="169">
        <f>VLOOKUP($M175,'Sheet 9'!$D$5:$AL$84,6,FALSE)</f>
        <v>0</v>
      </c>
      <c r="J175" s="170">
        <f>G175*I175</f>
        <v>0</v>
      </c>
      <c r="K175" s="169">
        <f>VLOOKUP($M175,'Sheet 9'!$D$5:$AL$84,7,FALSE)</f>
        <v>0</v>
      </c>
      <c r="L175" s="186">
        <f>G175*K175</f>
        <v>0</v>
      </c>
      <c r="M175" s="125">
        <v>25</v>
      </c>
    </row>
    <row r="176" spans="1:13" s="124" customFormat="1" hidden="1" x14ac:dyDescent="0.25">
      <c r="B176" s="164"/>
      <c r="C176" s="172"/>
      <c r="D176" s="171" t="str">
        <f>IF(ISBLANK(VLOOKUP(M176,'Sheet 9'!$D$5:$AL$84,2,FALSE))," ",VLOOKUP(M176,'Sheet 9'!$D$5:$AL$84,2,FALSE))</f>
        <v xml:space="preserve"> </v>
      </c>
      <c r="E176" s="166" t="str">
        <f>IF(ISBLANK(VLOOKUP(M176,'Sheet 9'!$D$5:$AL$84,3,FALSE))," ",VLOOKUP(M176,'Sheet 9'!$D$5:$AL$84,3,FALSE))</f>
        <v xml:space="preserve"> </v>
      </c>
      <c r="F176" s="166" t="str">
        <f>IF(ISBLANK(VLOOKUP(M176,'Sheet 9'!$D$5:$AL$84,4,FALSE))," ",VLOOKUP(M176,'Sheet 9'!$D$5:$AL$84,4,FALSE))</f>
        <v xml:space="preserve"> </v>
      </c>
      <c r="G176" s="167">
        <f>VLOOKUP(M176,'Sheet 9'!$D$5:$AL$84,33,FALSE)</f>
        <v>0</v>
      </c>
      <c r="H176" s="168">
        <f>VLOOKUP(M176,'Sheet 9'!$D$5:$AL$84,5,FALSE)</f>
        <v>0</v>
      </c>
      <c r="I176" s="169">
        <f>VLOOKUP($M176,'Sheet 9'!$D$5:$AL$84,6,FALSE)</f>
        <v>0</v>
      </c>
      <c r="J176" s="170">
        <f>G176*I176</f>
        <v>0</v>
      </c>
      <c r="K176" s="169">
        <f>VLOOKUP($M176,'Sheet 9'!$D$5:$AL$84,7,FALSE)</f>
        <v>0</v>
      </c>
      <c r="L176" s="186">
        <f>G176*K176</f>
        <v>0</v>
      </c>
      <c r="M176" s="125">
        <v>26</v>
      </c>
    </row>
    <row r="177" spans="1:13" s="124" customFormat="1" hidden="1" x14ac:dyDescent="0.25">
      <c r="B177" s="164"/>
      <c r="C177" s="172"/>
      <c r="D177" s="171" t="str">
        <f>IF(ISBLANK(VLOOKUP(M177,'Sheet 9'!$D$5:$AL$84,2,FALSE))," ",VLOOKUP(M177,'Sheet 9'!$D$5:$AL$84,2,FALSE))</f>
        <v xml:space="preserve"> </v>
      </c>
      <c r="E177" s="166" t="str">
        <f>IF(ISBLANK(VLOOKUP(M177,'Sheet 9'!$D$5:$AL$84,3,FALSE))," ",VLOOKUP(M177,'Sheet 9'!$D$5:$AL$84,3,FALSE))</f>
        <v xml:space="preserve"> </v>
      </c>
      <c r="F177" s="166"/>
      <c r="G177" s="167">
        <f>VLOOKUP(M177,'Sheet 9'!$D$5:$AL$84,33,FALSE)</f>
        <v>0</v>
      </c>
      <c r="H177" s="168">
        <f>VLOOKUP(M177,'Sheet 9'!$D$5:$AL$84,5,FALSE)</f>
        <v>0</v>
      </c>
      <c r="I177" s="169">
        <f>VLOOKUP($M177,'Sheet 9'!$D$5:$AL$84,6,FALSE)</f>
        <v>0</v>
      </c>
      <c r="J177" s="170">
        <f>G177*I177</f>
        <v>0</v>
      </c>
      <c r="K177" s="169">
        <f>VLOOKUP($M177,'Sheet 9'!$D$5:$AL$84,7,FALSE)</f>
        <v>0</v>
      </c>
      <c r="L177" s="186">
        <f>G177*K177</f>
        <v>0</v>
      </c>
      <c r="M177" s="125">
        <v>27</v>
      </c>
    </row>
    <row r="178" spans="1:13" s="124" customFormat="1" hidden="1" x14ac:dyDescent="0.25">
      <c r="B178" s="164"/>
      <c r="C178" s="172"/>
      <c r="D178" s="171" t="str">
        <f>IF(ISBLANK(VLOOKUP(M178,'Sheet 9'!$D$5:$AL$84,2,FALSE))," ",VLOOKUP(M178,'Sheet 9'!$D$5:$AL$84,2,FALSE))</f>
        <v xml:space="preserve"> </v>
      </c>
      <c r="E178" s="166" t="str">
        <f>IF(ISBLANK(VLOOKUP(M178,'Sheet 9'!$D$5:$AL$84,3,FALSE))," ",VLOOKUP(M178,'Sheet 9'!$D$5:$AL$84,3,FALSE))</f>
        <v xml:space="preserve"> </v>
      </c>
      <c r="F178" s="166" t="str">
        <f>IF(ISBLANK(VLOOKUP(M178,'Sheet 9'!$D$5:$AL$84,4,FALSE))," ",VLOOKUP(M178,'Sheet 9'!$D$5:$AL$84,4,FALSE))</f>
        <v xml:space="preserve"> </v>
      </c>
      <c r="G178" s="167">
        <f>VLOOKUP(M178,'Sheet 9'!$D$5:$AL$84,33,FALSE)</f>
        <v>0</v>
      </c>
      <c r="H178" s="168">
        <f>VLOOKUP(M178,'Sheet 9'!$D$5:$AL$84,5,FALSE)</f>
        <v>0</v>
      </c>
      <c r="I178" s="169">
        <f>VLOOKUP($M178,'Sheet 9'!$D$5:$AL$84,6,FALSE)</f>
        <v>0</v>
      </c>
      <c r="J178" s="170">
        <f>G178*I178</f>
        <v>0</v>
      </c>
      <c r="K178" s="169">
        <f>VLOOKUP($M178,'Sheet 9'!$D$5:$AL$84,7,FALSE)</f>
        <v>0</v>
      </c>
      <c r="L178" s="186">
        <f>G178*K178</f>
        <v>0</v>
      </c>
      <c r="M178" s="125">
        <v>28</v>
      </c>
    </row>
    <row r="179" spans="1:13" s="124" customFormat="1" hidden="1" x14ac:dyDescent="0.25">
      <c r="B179" s="164"/>
      <c r="C179" s="172"/>
      <c r="D179" s="172"/>
      <c r="E179" s="166"/>
      <c r="F179" s="166"/>
      <c r="G179" s="167"/>
      <c r="H179" s="168"/>
      <c r="I179" s="169"/>
      <c r="J179" s="170"/>
      <c r="K179" s="169"/>
      <c r="L179" s="186"/>
      <c r="M179" s="125"/>
    </row>
    <row r="180" spans="1:13" s="124" customFormat="1" hidden="1" x14ac:dyDescent="0.25">
      <c r="B180" s="164"/>
      <c r="C180" s="172"/>
      <c r="D180" s="172"/>
      <c r="E180" s="166"/>
      <c r="F180" s="166"/>
      <c r="G180" s="167"/>
      <c r="H180" s="168"/>
      <c r="I180" s="169"/>
      <c r="J180" s="170"/>
      <c r="K180" s="169"/>
      <c r="L180" s="186"/>
      <c r="M180" s="125"/>
    </row>
    <row r="181" spans="1:13" s="124" customFormat="1" hidden="1" x14ac:dyDescent="0.25">
      <c r="B181" s="164"/>
      <c r="C181" s="172"/>
      <c r="D181" s="172"/>
      <c r="E181" s="166"/>
      <c r="F181" s="166"/>
      <c r="G181" s="167"/>
      <c r="H181" s="168"/>
      <c r="I181" s="169"/>
      <c r="J181" s="170"/>
      <c r="K181" s="169"/>
      <c r="L181" s="186"/>
      <c r="M181" s="125"/>
    </row>
    <row r="182" spans="1:13" s="124" customFormat="1" hidden="1" x14ac:dyDescent="0.25">
      <c r="B182" s="164"/>
      <c r="C182" s="172"/>
      <c r="D182" s="172"/>
      <c r="E182" s="166"/>
      <c r="F182" s="166"/>
      <c r="G182" s="167"/>
      <c r="H182" s="168"/>
      <c r="I182" s="169"/>
      <c r="J182" s="170"/>
      <c r="K182" s="169"/>
      <c r="L182" s="186"/>
      <c r="M182" s="125"/>
    </row>
    <row r="183" spans="1:13" s="124" customFormat="1" hidden="1" x14ac:dyDescent="0.25">
      <c r="B183" s="164"/>
      <c r="C183" s="172"/>
      <c r="D183" s="172"/>
      <c r="E183" s="166"/>
      <c r="F183" s="166"/>
      <c r="G183" s="167"/>
      <c r="H183" s="168"/>
      <c r="I183" s="169"/>
      <c r="J183" s="170"/>
      <c r="K183" s="169"/>
      <c r="L183" s="186"/>
      <c r="M183" s="125"/>
    </row>
    <row r="184" spans="1:13" s="124" customFormat="1" hidden="1" x14ac:dyDescent="0.25">
      <c r="B184" s="164"/>
      <c r="C184" s="172"/>
      <c r="D184" s="172"/>
      <c r="E184" s="166"/>
      <c r="F184" s="166" t="str">
        <f>IF(ISNA(VLOOKUP(M184,'Sheet 9'!$D$5:$AL$84,2,FALSE))," ",VLOOKUP(M184,'Sheet 9'!$D$5:$AL$84,2,FALSE))</f>
        <v xml:space="preserve"> </v>
      </c>
      <c r="G184" s="167"/>
      <c r="H184" s="168"/>
      <c r="I184" s="169"/>
      <c r="J184" s="170"/>
      <c r="K184" s="169"/>
      <c r="L184" s="186"/>
      <c r="M184" s="125"/>
    </row>
    <row r="185" spans="1:13" s="124" customFormat="1" ht="17.25" hidden="1" thickBot="1" x14ac:dyDescent="0.3">
      <c r="B185" s="173"/>
      <c r="C185" s="174"/>
      <c r="D185" s="174"/>
      <c r="E185" s="175"/>
      <c r="F185" s="175"/>
      <c r="G185" s="176"/>
      <c r="H185" s="190"/>
      <c r="I185" s="177"/>
      <c r="J185" s="178"/>
      <c r="K185" s="177"/>
      <c r="L185" s="187"/>
      <c r="M185" s="125"/>
    </row>
    <row r="186" spans="1:13" s="124" customFormat="1" ht="18" hidden="1" thickTop="1" thickBot="1" x14ac:dyDescent="0.3">
      <c r="B186" s="179"/>
      <c r="C186" s="180"/>
      <c r="D186" s="180"/>
      <c r="E186" s="198"/>
      <c r="F186" s="198"/>
      <c r="G186" s="182">
        <f>SUM(G167:G185)</f>
        <v>0</v>
      </c>
      <c r="H186" s="181"/>
      <c r="I186" s="183"/>
      <c r="J186" s="188">
        <f>SUM(J167:J185)</f>
        <v>0</v>
      </c>
      <c r="K186" s="183"/>
      <c r="L186" s="188">
        <f>SUM(L167:L185)</f>
        <v>0</v>
      </c>
      <c r="M186" s="125"/>
    </row>
    <row r="187" spans="1:13" s="124" customFormat="1" ht="17.25" hidden="1" thickTop="1" x14ac:dyDescent="0.25">
      <c r="A187" s="124" t="s">
        <v>52</v>
      </c>
      <c r="B187" s="159"/>
      <c r="C187" s="160">
        <f>'Sheet 10'!$F$1</f>
        <v>0</v>
      </c>
      <c r="D187" s="197" t="str">
        <f>IF(ISBLANK(VLOOKUP(M187,'Sheet 10'!$D$5:$AL$84,2,FALSE))," ",VLOOKUP(M187,'Sheet 10'!$D$5:$AL$84,2,FALSE))</f>
        <v xml:space="preserve"> </v>
      </c>
      <c r="E187" s="197" t="str">
        <f>IF(ISBLANK(VLOOKUP(M187,'Sheet 10'!$D$5:$AL$84,3,FALSE))," ",VLOOKUP(M187,'Sheet 10'!$D$5:$AL$84,3,FALSE))</f>
        <v xml:space="preserve"> </v>
      </c>
      <c r="F187" s="197" t="str">
        <f>IF(ISBLANK(VLOOKUP(M187,'Sheet 10'!$D$5:$AL$84,4,FALSE))," ",VLOOKUP(M187,'Sheet 10'!$D$5:$AL$84,4,FALSE))</f>
        <v xml:space="preserve"> </v>
      </c>
      <c r="G187" s="161">
        <f>VLOOKUP(M187,'Sheet 10'!$D$5:$AL$84,33,FALSE)</f>
        <v>0</v>
      </c>
      <c r="H187" s="161">
        <f>VLOOKUP(M187,'Sheet 10'!$D$5:$AL$84,5,FALSE)</f>
        <v>0</v>
      </c>
      <c r="I187" s="162">
        <f>VLOOKUP($M187,'Sheet 10'!$D$5:$AL$84,6,FALSE)</f>
        <v>0</v>
      </c>
      <c r="J187" s="163">
        <f>G187*I187</f>
        <v>0</v>
      </c>
      <c r="K187" s="162">
        <f>VLOOKUP($M187,'Sheet 10'!$D$5:$AL$84,7,FALSE)</f>
        <v>0</v>
      </c>
      <c r="L187" s="189">
        <f>G187*K187</f>
        <v>0</v>
      </c>
      <c r="M187" s="125">
        <v>5</v>
      </c>
    </row>
    <row r="188" spans="1:13" s="124" customFormat="1" hidden="1" x14ac:dyDescent="0.25">
      <c r="A188" s="202" t="b">
        <f ca="1">C188='Sheet 10'!$H$102</f>
        <v>1</v>
      </c>
      <c r="B188" s="164" t="s">
        <v>35</v>
      </c>
      <c r="C188" s="165">
        <f>G206</f>
        <v>0</v>
      </c>
      <c r="D188" s="165" t="str">
        <f>IF(ISBLANK(VLOOKUP(M188,'Sheet 10'!$D$5:$AL$84,2,FALSE))," ",VLOOKUP(M188,'Sheet 10'!$D$5:$AL$84,2,FALSE))</f>
        <v xml:space="preserve"> </v>
      </c>
      <c r="E188" s="166" t="str">
        <f>IF(ISBLANK(VLOOKUP(M188,'Sheet 10'!$D$5:$AL$84,3,FALSE))," ",VLOOKUP(M188,'Sheet 10'!$D$5:$AL$84,3,FALSE))</f>
        <v xml:space="preserve"> </v>
      </c>
      <c r="F188" s="166" t="str">
        <f>IF(ISBLANK(VLOOKUP(M188,'Sheet 10'!$D$5:$AL$84,4,FALSE))," ",VLOOKUP(M188,'Sheet 10'!$D$5:$AL$84,4,FALSE))</f>
        <v xml:space="preserve"> </v>
      </c>
      <c r="G188" s="167">
        <f>VLOOKUP(M188,'Sheet 10'!$D$5:$AL$84,33,FALSE)</f>
        <v>0</v>
      </c>
      <c r="H188" s="168">
        <f>VLOOKUP(M188,'Sheet 10'!$D$5:$AL$84,5,FALSE)</f>
        <v>0</v>
      </c>
      <c r="I188" s="169">
        <f>VLOOKUP($M188,'Sheet 10'!$D$5:$AL$84,6,FALSE)</f>
        <v>0</v>
      </c>
      <c r="J188" s="170">
        <f>G188*I188</f>
        <v>0</v>
      </c>
      <c r="K188" s="169">
        <f>VLOOKUP($M188,'Sheet 10'!$D$5:$AL$84,7,FALSE)</f>
        <v>0</v>
      </c>
      <c r="L188" s="186">
        <f>G188*K188</f>
        <v>0</v>
      </c>
      <c r="M188" s="125">
        <v>6</v>
      </c>
    </row>
    <row r="189" spans="1:13" s="124" customFormat="1" hidden="1" x14ac:dyDescent="0.25">
      <c r="A189" s="202" t="b">
        <f ca="1">C189='Sheet 10'!$I$102</f>
        <v>1</v>
      </c>
      <c r="B189" s="164" t="s">
        <v>36</v>
      </c>
      <c r="C189" s="171">
        <f>J206</f>
        <v>0</v>
      </c>
      <c r="D189" s="171" t="str">
        <f>IF(ISBLANK(VLOOKUP(M189,'Sheet 10'!$D$5:$AL$84,2,FALSE))," ",VLOOKUP(M189,'Sheet 10'!$D$5:$AL$84,2,FALSE))</f>
        <v xml:space="preserve"> </v>
      </c>
      <c r="E189" s="166"/>
      <c r="F189" s="166"/>
      <c r="G189" s="167">
        <f>VLOOKUP(M189,'Sheet 10'!$D$5:$AL$84,33,FALSE)</f>
        <v>0</v>
      </c>
      <c r="H189" s="168">
        <f>VLOOKUP(M189,'Sheet 10'!$D$5:$AL$84,5,FALSE)</f>
        <v>0</v>
      </c>
      <c r="I189" s="169">
        <f>VLOOKUP($M189,'Sheet 10'!$D$5:$AL$84,6,FALSE)</f>
        <v>0</v>
      </c>
      <c r="J189" s="170">
        <f>G189*I189</f>
        <v>0</v>
      </c>
      <c r="K189" s="169">
        <f>VLOOKUP($M189,'Sheet 10'!$D$5:$AL$84,7,FALSE)</f>
        <v>0</v>
      </c>
      <c r="L189" s="186">
        <f>G189*K189</f>
        <v>0</v>
      </c>
      <c r="M189" s="125">
        <v>7</v>
      </c>
    </row>
    <row r="190" spans="1:13" s="124" customFormat="1" hidden="1" x14ac:dyDescent="0.25">
      <c r="A190" s="202" t="b">
        <f ca="1">C190='Sheet 10'!$J$102</f>
        <v>1</v>
      </c>
      <c r="B190" s="164" t="s">
        <v>41</v>
      </c>
      <c r="C190" s="171">
        <f>L206</f>
        <v>0</v>
      </c>
      <c r="D190" s="171"/>
      <c r="E190" s="166"/>
      <c r="F190" s="166"/>
      <c r="G190" s="167"/>
      <c r="H190" s="168"/>
      <c r="I190" s="169"/>
      <c r="J190" s="170"/>
      <c r="K190" s="169"/>
      <c r="L190" s="186"/>
      <c r="M190" s="125"/>
    </row>
    <row r="191" spans="1:13" s="124" customFormat="1" hidden="1" x14ac:dyDescent="0.25">
      <c r="A191" s="202"/>
      <c r="B191" s="164"/>
      <c r="C191" s="172"/>
      <c r="D191" s="171" t="str">
        <f>IF(ISBLANK(VLOOKUP(M191,'Sheet 10'!$D$5:$AL$84,2,FALSE))," ",VLOOKUP(M191,'Sheet 10'!$D$5:$AL$84,2,FALSE))</f>
        <v xml:space="preserve"> </v>
      </c>
      <c r="E191" s="166" t="str">
        <f>IF(ISBLANK(VLOOKUP(M191,'Sheet 10'!$D$5:$AL$84,3,FALSE))," ",VLOOKUP(M191,'Sheet 10'!$D$5:$AL$84,3,FALSE))</f>
        <v xml:space="preserve"> </v>
      </c>
      <c r="F191" s="166" t="str">
        <f>IF(ISBLANK(VLOOKUP(M191,'Sheet 10'!$D$5:$AL$84,4,FALSE))," ",VLOOKUP(M191,'Sheet 10'!$D$5:$AL$84,4,FALSE))</f>
        <v xml:space="preserve"> </v>
      </c>
      <c r="G191" s="167">
        <f>VLOOKUP(M191,'Sheet 10'!$D$5:$AL$84,33,FALSE)</f>
        <v>0</v>
      </c>
      <c r="H191" s="168">
        <f>VLOOKUP(M191,'Sheet 10'!$D$5:$AL$84,5,FALSE)</f>
        <v>0</v>
      </c>
      <c r="I191" s="169">
        <f>VLOOKUP($M191,'Sheet 10'!$D$5:$AL$84,6,FALSE)</f>
        <v>0</v>
      </c>
      <c r="J191" s="170">
        <f>G191*I191</f>
        <v>0</v>
      </c>
      <c r="K191" s="169">
        <f>VLOOKUP($M191,'Sheet 10'!$D$5:$AL$84,7,FALSE)</f>
        <v>0</v>
      </c>
      <c r="L191" s="186">
        <f>G191*K191</f>
        <v>0</v>
      </c>
      <c r="M191" s="125">
        <v>15</v>
      </c>
    </row>
    <row r="192" spans="1:13" s="124" customFormat="1" hidden="1" x14ac:dyDescent="0.25">
      <c r="B192" s="164"/>
      <c r="C192" s="172"/>
      <c r="D192" s="171" t="str">
        <f>IF(ISBLANK(VLOOKUP(M192,'Sheet 10'!$D$5:$AL$84,2,FALSE))," ",VLOOKUP(M192,'Sheet 10'!$D$5:$AL$84,2,FALSE))</f>
        <v xml:space="preserve"> </v>
      </c>
      <c r="E192" s="166" t="str">
        <f>IF(ISBLANK(VLOOKUP(M192,'Sheet 10'!$D$5:$AL$84,3,FALSE))," ",VLOOKUP(M192,'Sheet 10'!$D$5:$AL$84,3,FALSE))</f>
        <v xml:space="preserve"> </v>
      </c>
      <c r="F192" s="166" t="str">
        <f>IF(ISBLANK(VLOOKUP(M192,'Sheet 10'!$D$5:$AL$84,4,FALSE))," ",VLOOKUP(M192,'Sheet 10'!$D$5:$AL$84,4,FALSE))</f>
        <v xml:space="preserve"> </v>
      </c>
      <c r="G192" s="167">
        <f>VLOOKUP(M192,'Sheet 10'!$D$5:$AL$84,33,FALSE)</f>
        <v>0</v>
      </c>
      <c r="H192" s="168">
        <f>VLOOKUP(M192,'Sheet 10'!$D$5:$AL$84,5,FALSE)</f>
        <v>0</v>
      </c>
      <c r="I192" s="169">
        <f>VLOOKUP($M192,'Sheet 10'!$D$5:$AL$84,6,FALSE)</f>
        <v>0</v>
      </c>
      <c r="J192" s="170">
        <f>G192*I192</f>
        <v>0</v>
      </c>
      <c r="K192" s="169">
        <f>VLOOKUP($M192,'Sheet 10'!$D$5:$AL$84,7,FALSE)</f>
        <v>0</v>
      </c>
      <c r="L192" s="186">
        <f>G192*K192</f>
        <v>0</v>
      </c>
      <c r="M192" s="125">
        <v>16</v>
      </c>
    </row>
    <row r="193" spans="2:13" s="124" customFormat="1" hidden="1" x14ac:dyDescent="0.25">
      <c r="B193" s="164"/>
      <c r="C193" s="172"/>
      <c r="D193" s="171" t="str">
        <f>IF(ISBLANK(VLOOKUP(M193,'Sheet 10'!$D$5:$AL$84,2,FALSE))," ",VLOOKUP(M193,'Sheet 10'!$D$5:$AL$84,2,FALSE))</f>
        <v xml:space="preserve"> </v>
      </c>
      <c r="E193" s="166" t="str">
        <f>IF(ISBLANK(VLOOKUP(M193,'Sheet 10'!$D$5:$AL$84,3,FALSE))," ",VLOOKUP(M193,'Sheet 10'!$D$5:$AL$84,3,FALSE))</f>
        <v xml:space="preserve"> </v>
      </c>
      <c r="F193" s="166"/>
      <c r="G193" s="167">
        <f>VLOOKUP(M193,'Sheet 10'!$D$5:$AL$84,33,FALSE)</f>
        <v>0</v>
      </c>
      <c r="H193" s="168">
        <f>VLOOKUP(M193,'Sheet 10'!$D$5:$AL$84,5,FALSE)</f>
        <v>0</v>
      </c>
      <c r="I193" s="169">
        <f>VLOOKUP($M193,'Sheet 10'!$D$5:$AL$84,6,FALSE)</f>
        <v>0</v>
      </c>
      <c r="J193" s="170">
        <f>G193*I193</f>
        <v>0</v>
      </c>
      <c r="K193" s="169">
        <f>VLOOKUP($M193,'Sheet 10'!$D$5:$AL$84,7,FALSE)</f>
        <v>0</v>
      </c>
      <c r="L193" s="186">
        <f>G193*K193</f>
        <v>0</v>
      </c>
      <c r="M193" s="125">
        <v>17</v>
      </c>
    </row>
    <row r="194" spans="2:13" s="124" customFormat="1" hidden="1" x14ac:dyDescent="0.25">
      <c r="B194" s="164"/>
      <c r="C194" s="172"/>
      <c r="D194" s="171"/>
      <c r="E194" s="166"/>
      <c r="F194" s="166"/>
      <c r="G194" s="167"/>
      <c r="H194" s="168"/>
      <c r="I194" s="169"/>
      <c r="J194" s="170"/>
      <c r="K194" s="169"/>
      <c r="L194" s="186"/>
      <c r="M194" s="125"/>
    </row>
    <row r="195" spans="2:13" s="124" customFormat="1" hidden="1" x14ac:dyDescent="0.25">
      <c r="B195" s="164"/>
      <c r="C195" s="172"/>
      <c r="D195" s="171" t="str">
        <f>IF(ISBLANK(VLOOKUP(M195,'Sheet 10'!$D$5:$AL$84,2,FALSE))," ",VLOOKUP(M195,'Sheet 10'!$D$5:$AL$84,2,FALSE))</f>
        <v xml:space="preserve"> </v>
      </c>
      <c r="E195" s="166" t="str">
        <f>IF(ISBLANK(VLOOKUP(M195,'Sheet 10'!$D$5:$AL$84,3,FALSE))," ",VLOOKUP(M195,'Sheet 10'!$D$5:$AL$84,3,FALSE))</f>
        <v xml:space="preserve"> </v>
      </c>
      <c r="F195" s="166" t="str">
        <f>IF(ISBLANK(VLOOKUP(M195,'Sheet 10'!$D$5:$AL$84,4,FALSE))," ",VLOOKUP(M195,'Sheet 10'!$D$5:$AL$84,4,FALSE))</f>
        <v xml:space="preserve"> </v>
      </c>
      <c r="G195" s="167">
        <f>VLOOKUP(M195,'Sheet 10'!$D$5:$AL$84,33,FALSE)</f>
        <v>0</v>
      </c>
      <c r="H195" s="168">
        <f>VLOOKUP(M195,'Sheet 10'!$D$5:$AL$84,5,FALSE)</f>
        <v>0</v>
      </c>
      <c r="I195" s="169">
        <f>VLOOKUP($M195,'Sheet 10'!$D$5:$AL$84,6,FALSE)</f>
        <v>0</v>
      </c>
      <c r="J195" s="170">
        <f>G195*I195</f>
        <v>0</v>
      </c>
      <c r="K195" s="169">
        <f>VLOOKUP($M195,'Sheet 10'!$D$5:$AL$84,7,FALSE)</f>
        <v>0</v>
      </c>
      <c r="L195" s="186">
        <f>G195*K195</f>
        <v>0</v>
      </c>
      <c r="M195" s="125">
        <v>25</v>
      </c>
    </row>
    <row r="196" spans="2:13" s="124" customFormat="1" hidden="1" x14ac:dyDescent="0.25">
      <c r="B196" s="164"/>
      <c r="C196" s="172"/>
      <c r="D196" s="171" t="str">
        <f>IF(ISBLANK(VLOOKUP(M196,'Sheet 10'!$D$5:$AL$84,2,FALSE))," ",VLOOKUP(M196,'Sheet 10'!$D$5:$AL$84,2,FALSE))</f>
        <v xml:space="preserve"> </v>
      </c>
      <c r="E196" s="166" t="str">
        <f>IF(ISBLANK(VLOOKUP(M196,'Sheet 10'!$D$5:$AL$84,3,FALSE))," ",VLOOKUP(M196,'Sheet 10'!$D$5:$AL$84,3,FALSE))</f>
        <v xml:space="preserve"> </v>
      </c>
      <c r="F196" s="166" t="str">
        <f>IF(ISBLANK(VLOOKUP(M196,'Sheet 10'!$D$5:$AL$84,4,FALSE))," ",VLOOKUP(M196,'Sheet 10'!$D$5:$AL$84,4,FALSE))</f>
        <v xml:space="preserve"> </v>
      </c>
      <c r="G196" s="167">
        <f>VLOOKUP(M196,'Sheet 10'!$D$5:$AL$84,33,FALSE)</f>
        <v>0</v>
      </c>
      <c r="H196" s="168">
        <f>VLOOKUP(M196,'Sheet 10'!$D$5:$AL$84,5,FALSE)</f>
        <v>0</v>
      </c>
      <c r="I196" s="169">
        <f>VLOOKUP($M196,'Sheet 10'!$D$5:$AL$84,6,FALSE)</f>
        <v>0</v>
      </c>
      <c r="J196" s="170">
        <f>G196*I196</f>
        <v>0</v>
      </c>
      <c r="K196" s="169">
        <f>VLOOKUP($M196,'Sheet 10'!$D$5:$AL$84,7,FALSE)</f>
        <v>0</v>
      </c>
      <c r="L196" s="186">
        <f>G196*K196</f>
        <v>0</v>
      </c>
      <c r="M196" s="125">
        <v>26</v>
      </c>
    </row>
    <row r="197" spans="2:13" s="124" customFormat="1" hidden="1" x14ac:dyDescent="0.25">
      <c r="B197" s="164"/>
      <c r="C197" s="172"/>
      <c r="D197" s="171" t="str">
        <f>IF(ISBLANK(VLOOKUP(M197,'Sheet 10'!$D$5:$AL$84,2,FALSE))," ",VLOOKUP(M197,'Sheet 10'!$D$5:$AL$84,2,FALSE))</f>
        <v xml:space="preserve"> </v>
      </c>
      <c r="E197" s="166" t="str">
        <f>IF(ISBLANK(VLOOKUP(M197,'Sheet 10'!$D$5:$AL$84,3,FALSE))," ",VLOOKUP(M197,'Sheet 10'!$D$5:$AL$84,3,FALSE))</f>
        <v xml:space="preserve"> </v>
      </c>
      <c r="F197" s="166"/>
      <c r="G197" s="167">
        <f>VLOOKUP(M197,'Sheet 10'!$D$5:$AL$84,33,FALSE)</f>
        <v>0</v>
      </c>
      <c r="H197" s="168">
        <f>VLOOKUP(M197,'Sheet 10'!$D$5:$AL$84,5,FALSE)</f>
        <v>0</v>
      </c>
      <c r="I197" s="169">
        <f>VLOOKUP($M197,'Sheet 10'!$D$5:$AL$84,6,FALSE)</f>
        <v>0</v>
      </c>
      <c r="J197" s="170">
        <f>G197*I197</f>
        <v>0</v>
      </c>
      <c r="K197" s="169">
        <f>VLOOKUP($M197,'Sheet 10'!$D$5:$AL$84,7,FALSE)</f>
        <v>0</v>
      </c>
      <c r="L197" s="186">
        <f>G197*K197</f>
        <v>0</v>
      </c>
      <c r="M197" s="125">
        <v>27</v>
      </c>
    </row>
    <row r="198" spans="2:13" s="124" customFormat="1" hidden="1" x14ac:dyDescent="0.25">
      <c r="B198" s="164"/>
      <c r="C198" s="172"/>
      <c r="D198" s="171" t="str">
        <f>IF(ISBLANK(VLOOKUP(M198,'Sheet 10'!$D$5:$AL$84,2,FALSE))," ",VLOOKUP(M198,'Sheet 10'!$D$5:$AL$84,2,FALSE))</f>
        <v xml:space="preserve"> </v>
      </c>
      <c r="E198" s="166" t="str">
        <f>IF(ISBLANK(VLOOKUP(M198,'Sheet 10'!$D$5:$AL$84,3,FALSE))," ",VLOOKUP(M198,'Sheet 10'!$D$5:$AL$84,3,FALSE))</f>
        <v xml:space="preserve"> </v>
      </c>
      <c r="F198" s="166" t="str">
        <f>IF(ISBLANK(VLOOKUP(M198,'Sheet 10'!$D$5:$AL$84,4,FALSE))," ",VLOOKUP(M198,'Sheet 10'!$D$5:$AL$84,4,FALSE))</f>
        <v xml:space="preserve"> </v>
      </c>
      <c r="G198" s="167">
        <f>VLOOKUP(M198,'Sheet 10'!$D$5:$AL$84,33,FALSE)</f>
        <v>0</v>
      </c>
      <c r="H198" s="168">
        <f>VLOOKUP(M198,'Sheet 10'!$D$5:$AL$84,5,FALSE)</f>
        <v>0</v>
      </c>
      <c r="I198" s="169">
        <f>VLOOKUP($M198,'Sheet 10'!$D$5:$AL$84,6,FALSE)</f>
        <v>0</v>
      </c>
      <c r="J198" s="170">
        <f>G198*I198</f>
        <v>0</v>
      </c>
      <c r="K198" s="169">
        <f>VLOOKUP($M198,'Sheet 10'!$D$5:$AL$84,7,FALSE)</f>
        <v>0</v>
      </c>
      <c r="L198" s="186">
        <f>G198*K198</f>
        <v>0</v>
      </c>
      <c r="M198" s="125">
        <v>28</v>
      </c>
    </row>
    <row r="199" spans="2:13" s="124" customFormat="1" hidden="1" x14ac:dyDescent="0.25">
      <c r="B199" s="164"/>
      <c r="C199" s="172"/>
      <c r="D199" s="172"/>
      <c r="E199" s="166"/>
      <c r="F199" s="166"/>
      <c r="G199" s="167"/>
      <c r="H199" s="168"/>
      <c r="I199" s="169"/>
      <c r="J199" s="170"/>
      <c r="K199" s="169"/>
      <c r="L199" s="186"/>
      <c r="M199" s="125"/>
    </row>
    <row r="200" spans="2:13" s="124" customFormat="1" hidden="1" x14ac:dyDescent="0.25">
      <c r="B200" s="164"/>
      <c r="C200" s="172"/>
      <c r="D200" s="172"/>
      <c r="E200" s="166"/>
      <c r="F200" s="166"/>
      <c r="G200" s="167"/>
      <c r="H200" s="168"/>
      <c r="I200" s="169"/>
      <c r="J200" s="170"/>
      <c r="K200" s="169"/>
      <c r="L200" s="186"/>
      <c r="M200" s="125"/>
    </row>
    <row r="201" spans="2:13" s="124" customFormat="1" hidden="1" x14ac:dyDescent="0.25">
      <c r="B201" s="164"/>
      <c r="C201" s="172"/>
      <c r="D201" s="172"/>
      <c r="E201" s="166"/>
      <c r="F201" s="166"/>
      <c r="G201" s="167"/>
      <c r="H201" s="168"/>
      <c r="I201" s="169"/>
      <c r="J201" s="170"/>
      <c r="K201" s="169"/>
      <c r="L201" s="186"/>
      <c r="M201" s="125"/>
    </row>
    <row r="202" spans="2:13" s="124" customFormat="1" hidden="1" x14ac:dyDescent="0.25">
      <c r="B202" s="164"/>
      <c r="C202" s="172"/>
      <c r="D202" s="172"/>
      <c r="E202" s="166"/>
      <c r="F202" s="166"/>
      <c r="G202" s="167"/>
      <c r="H202" s="168"/>
      <c r="I202" s="169"/>
      <c r="J202" s="170"/>
      <c r="K202" s="169"/>
      <c r="L202" s="186"/>
      <c r="M202" s="125"/>
    </row>
    <row r="203" spans="2:13" s="124" customFormat="1" hidden="1" x14ac:dyDescent="0.25">
      <c r="B203" s="164"/>
      <c r="C203" s="172"/>
      <c r="D203" s="172"/>
      <c r="E203" s="166"/>
      <c r="F203" s="166"/>
      <c r="G203" s="167"/>
      <c r="H203" s="168"/>
      <c r="I203" s="169"/>
      <c r="J203" s="170"/>
      <c r="K203" s="169"/>
      <c r="L203" s="186"/>
      <c r="M203" s="125"/>
    </row>
    <row r="204" spans="2:13" s="124" customFormat="1" hidden="1" x14ac:dyDescent="0.25">
      <c r="B204" s="164"/>
      <c r="C204" s="172"/>
      <c r="D204" s="172"/>
      <c r="E204" s="166"/>
      <c r="F204" s="166" t="str">
        <f>IF(ISNA(VLOOKUP(M204,'Sheet 10'!$D$5:$AL$84,2,FALSE))," ",VLOOKUP(M204,'Sheet 10'!$D$5:$AL$84,2,FALSE))</f>
        <v xml:space="preserve"> </v>
      </c>
      <c r="G204" s="167"/>
      <c r="H204" s="168"/>
      <c r="I204" s="169"/>
      <c r="J204" s="170"/>
      <c r="K204" s="169"/>
      <c r="L204" s="186"/>
      <c r="M204" s="125"/>
    </row>
    <row r="205" spans="2:13" s="124" customFormat="1" ht="17.25" hidden="1" thickBot="1" x14ac:dyDescent="0.3">
      <c r="B205" s="173"/>
      <c r="C205" s="174"/>
      <c r="D205" s="174"/>
      <c r="E205" s="175"/>
      <c r="F205" s="175"/>
      <c r="G205" s="176"/>
      <c r="H205" s="190"/>
      <c r="I205" s="177"/>
      <c r="J205" s="178"/>
      <c r="K205" s="177"/>
      <c r="L205" s="187"/>
      <c r="M205" s="125"/>
    </row>
    <row r="206" spans="2:13" s="124" customFormat="1" ht="18" hidden="1" thickTop="1" thickBot="1" x14ac:dyDescent="0.3">
      <c r="B206" s="179"/>
      <c r="C206" s="180"/>
      <c r="D206" s="180"/>
      <c r="E206" s="198"/>
      <c r="F206" s="198"/>
      <c r="G206" s="182">
        <f>SUM(G187:G205)</f>
        <v>0</v>
      </c>
      <c r="H206" s="181"/>
      <c r="I206" s="183"/>
      <c r="J206" s="188">
        <f>SUM(J187:J205)</f>
        <v>0</v>
      </c>
      <c r="K206" s="183"/>
      <c r="L206" s="188">
        <f>SUM(L187:L205)</f>
        <v>0</v>
      </c>
      <c r="M206" s="125"/>
    </row>
    <row r="207" spans="2:13" s="124" customFormat="1" ht="46.5" customHeight="1" thickTop="1" x14ac:dyDescent="0.25">
      <c r="B207" s="184"/>
      <c r="C207" s="185"/>
      <c r="D207" s="185"/>
      <c r="E207" s="185"/>
      <c r="F207" s="185" t="s">
        <v>44</v>
      </c>
      <c r="G207" s="195" t="e">
        <f>+SUM(G43,G55,G78,G95,G117,G126,G146,G166,G186,G206)</f>
        <v>#REF!</v>
      </c>
      <c r="H207" s="196"/>
      <c r="I207" s="196"/>
      <c r="J207" s="196" t="e">
        <f>+SUM(J43,J55,J78,J95,J117,J126,J146,J166,J186,J206)</f>
        <v>#REF!</v>
      </c>
      <c r="K207" s="196"/>
      <c r="L207" s="196" t="e">
        <f>+SUM(L43,L55,L78,L95,L117,L126,L146,L166,L186,L206)</f>
        <v>#REF!</v>
      </c>
      <c r="M207" s="125"/>
    </row>
    <row r="208" spans="2:13" s="126" customFormat="1" ht="27" x14ac:dyDescent="0.4">
      <c r="C208" s="127"/>
      <c r="D208" s="127"/>
      <c r="E208" s="199"/>
      <c r="F208" s="200"/>
      <c r="G208" s="128"/>
      <c r="H208" s="127"/>
      <c r="I208" s="129"/>
      <c r="J208" s="130"/>
      <c r="K208" s="129"/>
      <c r="L208" s="130"/>
      <c r="M208" s="125"/>
    </row>
    <row r="209" spans="3:31" s="126" customFormat="1" x14ac:dyDescent="0.25">
      <c r="C209" s="127"/>
      <c r="D209" s="127"/>
      <c r="E209" s="199"/>
      <c r="F209" s="199"/>
      <c r="G209" s="128"/>
      <c r="H209" s="127"/>
      <c r="I209" s="129"/>
      <c r="J209" s="130"/>
      <c r="K209" s="129"/>
      <c r="L209" s="130"/>
      <c r="M209" s="125"/>
    </row>
    <row r="210" spans="3:31" s="126" customFormat="1" x14ac:dyDescent="0.25">
      <c r="C210" s="127"/>
      <c r="D210" s="127"/>
      <c r="E210" s="199"/>
      <c r="F210" s="199"/>
      <c r="G210" s="128"/>
      <c r="H210" s="127"/>
      <c r="I210" s="129"/>
      <c r="J210" s="130"/>
      <c r="K210" s="129"/>
      <c r="L210" s="130"/>
      <c r="M210" s="125"/>
    </row>
    <row r="211" spans="3:31" s="126" customFormat="1" x14ac:dyDescent="0.25">
      <c r="C211" s="127"/>
      <c r="D211" s="127"/>
      <c r="E211" s="199"/>
      <c r="F211" s="199"/>
      <c r="G211" s="128"/>
      <c r="H211" s="127"/>
      <c r="I211" s="129"/>
      <c r="J211" s="130"/>
      <c r="K211" s="129"/>
      <c r="L211" s="130"/>
      <c r="M211" s="125"/>
    </row>
    <row r="212" spans="3:31" s="126" customFormat="1" x14ac:dyDescent="0.25">
      <c r="C212" s="127"/>
      <c r="D212" s="127"/>
      <c r="E212" s="199"/>
      <c r="F212" s="199"/>
      <c r="G212" s="128"/>
      <c r="H212" s="127"/>
      <c r="I212" s="129"/>
      <c r="J212" s="130"/>
      <c r="K212" s="129"/>
      <c r="L212" s="130"/>
      <c r="M212" s="125"/>
    </row>
    <row r="213" spans="3:31" s="126" customFormat="1" x14ac:dyDescent="0.25">
      <c r="C213" s="127"/>
      <c r="D213" s="127"/>
      <c r="E213" s="199"/>
      <c r="F213" s="199"/>
      <c r="G213" s="128"/>
      <c r="H213" s="127"/>
      <c r="I213" s="129"/>
      <c r="J213" s="130"/>
      <c r="K213" s="129"/>
      <c r="L213" s="130"/>
      <c r="M213" s="125"/>
    </row>
    <row r="214" spans="3:31" s="126" customFormat="1" x14ac:dyDescent="0.25">
      <c r="C214" s="127"/>
      <c r="D214" s="127"/>
      <c r="E214" s="199"/>
      <c r="F214" s="199"/>
      <c r="G214" s="128"/>
      <c r="H214" s="127"/>
      <c r="I214" s="129"/>
      <c r="J214" s="130"/>
      <c r="K214" s="129"/>
      <c r="L214" s="130"/>
      <c r="M214" s="125"/>
    </row>
    <row r="215" spans="3:31" s="126" customFormat="1" x14ac:dyDescent="0.25">
      <c r="C215" s="127"/>
      <c r="D215" s="127"/>
      <c r="E215" s="199"/>
      <c r="F215" s="199"/>
      <c r="G215" s="128"/>
      <c r="H215" s="127"/>
      <c r="I215" s="129"/>
      <c r="J215" s="130"/>
      <c r="K215" s="129"/>
      <c r="L215" s="130"/>
      <c r="M215" s="125"/>
    </row>
    <row r="216" spans="3:31" s="126" customFormat="1" x14ac:dyDescent="0.25">
      <c r="C216" s="127"/>
      <c r="D216" s="127"/>
      <c r="E216" s="199"/>
      <c r="F216" s="199"/>
      <c r="G216" s="128"/>
      <c r="H216" s="127"/>
      <c r="I216" s="129"/>
      <c r="J216" s="130"/>
      <c r="K216" s="129"/>
      <c r="L216" s="130"/>
      <c r="M216" s="125"/>
    </row>
    <row r="217" spans="3:31" s="126" customFormat="1" x14ac:dyDescent="0.25">
      <c r="C217" s="127"/>
      <c r="D217" s="127"/>
      <c r="E217" s="199"/>
      <c r="F217" s="199"/>
      <c r="G217" s="128"/>
      <c r="H217" s="127"/>
      <c r="I217" s="129"/>
      <c r="J217" s="130"/>
      <c r="K217" s="129"/>
      <c r="L217" s="130"/>
      <c r="M217" s="125"/>
    </row>
    <row r="218" spans="3:31" s="126" customFormat="1" x14ac:dyDescent="0.25">
      <c r="C218" s="127"/>
      <c r="D218" s="127"/>
      <c r="E218" s="199"/>
      <c r="F218" s="199"/>
      <c r="G218" s="128"/>
      <c r="H218" s="127"/>
      <c r="I218" s="129"/>
      <c r="J218" s="130"/>
      <c r="K218" s="129"/>
      <c r="L218" s="130"/>
      <c r="M218" s="125"/>
    </row>
    <row r="219" spans="3:31" s="126" customFormat="1" x14ac:dyDescent="0.25">
      <c r="C219" s="127"/>
      <c r="D219" s="127"/>
      <c r="E219" s="199"/>
      <c r="F219" s="199"/>
      <c r="G219" s="128"/>
      <c r="H219" s="127"/>
      <c r="I219" s="129"/>
      <c r="J219" s="130"/>
      <c r="K219" s="129"/>
      <c r="L219" s="130"/>
      <c r="M219" s="125"/>
    </row>
    <row r="220" spans="3:31" s="126" customFormat="1" x14ac:dyDescent="0.25">
      <c r="C220" s="127"/>
      <c r="D220" s="127"/>
      <c r="E220" s="199"/>
      <c r="F220" s="199"/>
      <c r="G220" s="128"/>
      <c r="H220" s="127"/>
      <c r="I220" s="129"/>
      <c r="J220" s="130"/>
      <c r="K220" s="129"/>
      <c r="L220" s="130"/>
      <c r="M220" s="125"/>
    </row>
    <row r="221" spans="3:31" s="126" customFormat="1" x14ac:dyDescent="0.25">
      <c r="C221" s="127"/>
      <c r="D221" s="127"/>
      <c r="E221" s="199"/>
      <c r="F221" s="199"/>
      <c r="G221" s="128"/>
      <c r="H221" s="127"/>
      <c r="I221" s="129"/>
      <c r="J221" s="130"/>
      <c r="K221" s="129"/>
      <c r="L221" s="130"/>
      <c r="M221" s="125"/>
    </row>
    <row r="222" spans="3:31" s="126" customFormat="1" x14ac:dyDescent="0.25">
      <c r="C222" s="127"/>
      <c r="D222" s="127"/>
      <c r="E222" s="199"/>
      <c r="F222" s="199"/>
      <c r="G222" s="128"/>
      <c r="H222" s="127"/>
      <c r="I222" s="129"/>
      <c r="J222" s="130"/>
      <c r="K222" s="129"/>
      <c r="L222" s="130"/>
      <c r="M222" s="125"/>
    </row>
    <row r="223" spans="3:31" s="126" customFormat="1" x14ac:dyDescent="0.25">
      <c r="C223" s="127"/>
      <c r="D223" s="127"/>
      <c r="E223" s="199"/>
      <c r="F223" s="199"/>
      <c r="G223" s="128"/>
      <c r="H223" s="127"/>
      <c r="I223" s="129"/>
      <c r="J223" s="130"/>
      <c r="K223" s="129"/>
      <c r="L223" s="130"/>
      <c r="M223" s="125"/>
      <c r="N223" s="131"/>
      <c r="O223" s="132"/>
      <c r="P223" s="133"/>
      <c r="Q223" s="133"/>
      <c r="R223" s="133"/>
      <c r="S223" s="133"/>
      <c r="T223" s="134"/>
      <c r="X223" s="135"/>
      <c r="Y223" s="127"/>
      <c r="Z223" s="127"/>
      <c r="AA223" s="127"/>
      <c r="AC223" s="136"/>
      <c r="AD223" s="137"/>
      <c r="AE223" s="127"/>
    </row>
    <row r="224" spans="3:31" s="126" customFormat="1" x14ac:dyDescent="0.25">
      <c r="C224" s="127"/>
      <c r="D224" s="127"/>
      <c r="E224" s="199"/>
      <c r="F224" s="199"/>
      <c r="G224" s="128"/>
      <c r="H224" s="127"/>
      <c r="I224" s="129"/>
      <c r="J224" s="130"/>
      <c r="K224" s="129"/>
      <c r="L224" s="130"/>
      <c r="M224" s="125"/>
      <c r="N224" s="131"/>
      <c r="O224" s="132"/>
      <c r="P224" s="133"/>
      <c r="Q224" s="133"/>
      <c r="R224" s="133"/>
      <c r="S224" s="133"/>
      <c r="T224" s="134"/>
      <c r="X224" s="135"/>
      <c r="Y224" s="127"/>
      <c r="Z224" s="127"/>
      <c r="AA224" s="127"/>
      <c r="AC224" s="136"/>
      <c r="AD224" s="137"/>
      <c r="AE224" s="127"/>
    </row>
    <row r="225" spans="2:31" s="126" customFormat="1" x14ac:dyDescent="0.25">
      <c r="C225" s="127"/>
      <c r="D225" s="127"/>
      <c r="E225" s="199"/>
      <c r="F225" s="199"/>
      <c r="G225" s="128"/>
      <c r="H225" s="127"/>
      <c r="I225" s="129"/>
      <c r="J225" s="130"/>
      <c r="K225" s="129"/>
      <c r="L225" s="130"/>
      <c r="M225" s="125"/>
      <c r="N225" s="131"/>
      <c r="O225" s="132"/>
      <c r="P225" s="133"/>
      <c r="Q225" s="133"/>
      <c r="R225" s="133"/>
      <c r="S225" s="133"/>
      <c r="T225" s="134"/>
      <c r="X225" s="135"/>
      <c r="Y225" s="127"/>
      <c r="Z225" s="127"/>
      <c r="AA225" s="127"/>
      <c r="AC225" s="136"/>
      <c r="AD225" s="137"/>
      <c r="AE225" s="127"/>
    </row>
    <row r="226" spans="2:31" s="126" customFormat="1" x14ac:dyDescent="0.25">
      <c r="C226" s="127"/>
      <c r="D226" s="127"/>
      <c r="E226" s="199"/>
      <c r="F226" s="199"/>
      <c r="G226" s="128"/>
      <c r="H226" s="127"/>
      <c r="I226" s="129"/>
      <c r="J226" s="130"/>
      <c r="K226" s="129"/>
      <c r="L226" s="130"/>
      <c r="M226" s="125"/>
      <c r="N226" s="131"/>
      <c r="O226" s="132"/>
      <c r="P226" s="133"/>
      <c r="Q226" s="133"/>
      <c r="R226" s="133"/>
      <c r="S226" s="133"/>
      <c r="T226" s="134"/>
      <c r="X226" s="135"/>
      <c r="Y226" s="127"/>
      <c r="Z226" s="127"/>
      <c r="AA226" s="127"/>
      <c r="AC226" s="136"/>
      <c r="AD226" s="137"/>
      <c r="AE226" s="127"/>
    </row>
    <row r="227" spans="2:31" s="126" customFormat="1" x14ac:dyDescent="0.25">
      <c r="C227" s="127"/>
      <c r="D227" s="127"/>
      <c r="E227" s="199"/>
      <c r="F227" s="199"/>
      <c r="G227" s="128"/>
      <c r="H227" s="127"/>
      <c r="I227" s="129"/>
      <c r="J227" s="130"/>
      <c r="K227" s="129"/>
      <c r="L227" s="130"/>
      <c r="M227" s="125"/>
      <c r="N227" s="131"/>
      <c r="O227" s="132"/>
      <c r="P227" s="133"/>
      <c r="Q227" s="133"/>
      <c r="R227" s="133"/>
      <c r="S227" s="133"/>
      <c r="T227" s="134"/>
      <c r="X227" s="135"/>
      <c r="Y227" s="127"/>
      <c r="Z227" s="127"/>
      <c r="AA227" s="127"/>
      <c r="AC227" s="136"/>
      <c r="AD227" s="137"/>
      <c r="AE227" s="127"/>
    </row>
    <row r="228" spans="2:31" s="126" customFormat="1" x14ac:dyDescent="0.25">
      <c r="C228" s="127"/>
      <c r="D228" s="127"/>
      <c r="E228" s="199"/>
      <c r="F228" s="199"/>
      <c r="G228" s="128"/>
      <c r="H228" s="127"/>
      <c r="I228" s="129"/>
      <c r="J228" s="130"/>
      <c r="K228" s="129"/>
      <c r="L228" s="130"/>
      <c r="M228" s="125"/>
      <c r="N228" s="131"/>
      <c r="O228" s="132"/>
      <c r="P228" s="133"/>
      <c r="Q228" s="133"/>
      <c r="R228" s="133"/>
      <c r="S228" s="133"/>
      <c r="T228" s="134"/>
      <c r="X228" s="135"/>
      <c r="Y228" s="127"/>
      <c r="Z228" s="127"/>
      <c r="AA228" s="127"/>
      <c r="AC228" s="136"/>
      <c r="AD228" s="137"/>
      <c r="AE228" s="127"/>
    </row>
    <row r="229" spans="2:31" s="126" customFormat="1" x14ac:dyDescent="0.25">
      <c r="C229" s="127"/>
      <c r="D229" s="127"/>
      <c r="E229" s="199"/>
      <c r="F229" s="199"/>
      <c r="G229" s="128"/>
      <c r="H229" s="127"/>
      <c r="I229" s="129"/>
      <c r="J229" s="130"/>
      <c r="K229" s="129"/>
      <c r="L229" s="130"/>
      <c r="M229" s="125"/>
      <c r="N229" s="131"/>
      <c r="O229" s="132"/>
      <c r="P229" s="133"/>
      <c r="Q229" s="133"/>
      <c r="R229" s="133"/>
      <c r="S229" s="133"/>
      <c r="T229" s="134"/>
      <c r="X229" s="135"/>
      <c r="Y229" s="127"/>
      <c r="Z229" s="127"/>
      <c r="AA229" s="127"/>
      <c r="AC229" s="136"/>
      <c r="AD229" s="137"/>
      <c r="AE229" s="127"/>
    </row>
    <row r="230" spans="2:31" s="126" customFormat="1" x14ac:dyDescent="0.25">
      <c r="C230" s="127"/>
      <c r="D230" s="127"/>
      <c r="E230" s="199"/>
      <c r="F230" s="199"/>
      <c r="G230" s="128"/>
      <c r="H230" s="127"/>
      <c r="I230" s="129"/>
      <c r="J230" s="130"/>
      <c r="K230" s="129"/>
      <c r="L230" s="130"/>
      <c r="M230" s="125"/>
      <c r="N230" s="131"/>
      <c r="O230" s="132"/>
      <c r="P230" s="133"/>
      <c r="Q230" s="133"/>
      <c r="R230" s="133"/>
      <c r="S230" s="133"/>
      <c r="T230" s="134"/>
      <c r="X230" s="135"/>
      <c r="Y230" s="127"/>
      <c r="Z230" s="127"/>
      <c r="AA230" s="127"/>
      <c r="AC230" s="136"/>
      <c r="AD230" s="137"/>
      <c r="AE230" s="127"/>
    </row>
    <row r="231" spans="2:31" s="126" customFormat="1" x14ac:dyDescent="0.25">
      <c r="C231" s="127"/>
      <c r="D231" s="127"/>
      <c r="E231" s="199"/>
      <c r="F231" s="199"/>
      <c r="G231" s="128"/>
      <c r="H231" s="127"/>
      <c r="I231" s="129"/>
      <c r="J231" s="130"/>
      <c r="K231" s="129"/>
      <c r="L231" s="130"/>
      <c r="M231" s="125"/>
      <c r="N231" s="131"/>
      <c r="O231" s="132"/>
      <c r="P231" s="133"/>
      <c r="Q231" s="133"/>
      <c r="R231" s="133"/>
      <c r="S231" s="133"/>
      <c r="T231" s="134"/>
      <c r="X231" s="135"/>
      <c r="Y231" s="127"/>
      <c r="Z231" s="127"/>
      <c r="AA231" s="127"/>
      <c r="AC231" s="136"/>
      <c r="AD231" s="137"/>
      <c r="AE231" s="127"/>
    </row>
    <row r="232" spans="2:31" s="126" customFormat="1" x14ac:dyDescent="0.25">
      <c r="C232" s="127"/>
      <c r="D232" s="127"/>
      <c r="E232" s="199"/>
      <c r="F232" s="199"/>
      <c r="G232" s="128"/>
      <c r="H232" s="127"/>
      <c r="I232" s="129"/>
      <c r="J232" s="130"/>
      <c r="K232" s="129"/>
      <c r="L232" s="130"/>
      <c r="M232" s="125"/>
      <c r="N232" s="131"/>
      <c r="O232" s="132"/>
      <c r="P232" s="133"/>
      <c r="Q232" s="133"/>
      <c r="R232" s="133"/>
      <c r="S232" s="133"/>
      <c r="T232" s="134"/>
      <c r="X232" s="135"/>
      <c r="Y232" s="127"/>
      <c r="Z232" s="127"/>
      <c r="AA232" s="127"/>
      <c r="AC232" s="136"/>
      <c r="AD232" s="137"/>
      <c r="AE232" s="127"/>
    </row>
    <row r="233" spans="2:31" s="126" customFormat="1" x14ac:dyDescent="0.25">
      <c r="C233" s="127"/>
      <c r="D233" s="127"/>
      <c r="E233" s="199"/>
      <c r="F233" s="199"/>
      <c r="G233" s="128"/>
      <c r="H233" s="127"/>
      <c r="I233" s="129"/>
      <c r="J233" s="130"/>
      <c r="K233" s="129"/>
      <c r="L233" s="130"/>
      <c r="M233" s="125"/>
      <c r="N233" s="131"/>
      <c r="O233" s="132"/>
      <c r="P233" s="133"/>
      <c r="Q233" s="133"/>
      <c r="R233" s="133"/>
      <c r="S233" s="133"/>
      <c r="T233" s="134"/>
      <c r="X233" s="135"/>
      <c r="Y233" s="127"/>
      <c r="Z233" s="127"/>
      <c r="AA233" s="127"/>
      <c r="AC233" s="136"/>
      <c r="AD233" s="137"/>
      <c r="AE233" s="127"/>
    </row>
    <row r="234" spans="2:31" s="126" customFormat="1" x14ac:dyDescent="0.25">
      <c r="B234" s="138"/>
      <c r="C234" s="127"/>
      <c r="D234" s="127"/>
      <c r="E234" s="199"/>
      <c r="F234" s="199"/>
      <c r="G234" s="128"/>
      <c r="H234" s="127"/>
      <c r="I234" s="129"/>
      <c r="J234" s="130"/>
      <c r="K234" s="129"/>
      <c r="L234" s="130"/>
      <c r="M234" s="125"/>
      <c r="N234" s="131"/>
      <c r="O234" s="132"/>
      <c r="P234" s="133"/>
      <c r="Q234" s="133"/>
      <c r="R234" s="133"/>
      <c r="S234" s="133"/>
      <c r="T234" s="134"/>
      <c r="X234" s="135"/>
      <c r="Y234" s="127"/>
      <c r="Z234" s="127"/>
      <c r="AA234" s="127"/>
      <c r="AC234" s="136"/>
      <c r="AD234" s="137"/>
      <c r="AE234" s="127"/>
    </row>
    <row r="235" spans="2:31" s="126" customFormat="1" x14ac:dyDescent="0.25">
      <c r="B235" s="138"/>
      <c r="C235" s="127"/>
      <c r="D235" s="127"/>
      <c r="E235" s="199"/>
      <c r="F235" s="199"/>
      <c r="G235" s="128"/>
      <c r="H235" s="127"/>
      <c r="I235" s="129"/>
      <c r="J235" s="130"/>
      <c r="K235" s="129"/>
      <c r="L235" s="130"/>
      <c r="M235" s="125"/>
      <c r="N235" s="131"/>
      <c r="O235" s="132"/>
      <c r="P235" s="133"/>
      <c r="Q235" s="133"/>
      <c r="R235" s="133"/>
      <c r="S235" s="133"/>
      <c r="T235" s="134"/>
      <c r="X235" s="135"/>
      <c r="Y235" s="127"/>
      <c r="Z235" s="127"/>
      <c r="AA235" s="127"/>
      <c r="AC235" s="136"/>
      <c r="AD235" s="137"/>
      <c r="AE235" s="127"/>
    </row>
    <row r="236" spans="2:31" s="126" customFormat="1" x14ac:dyDescent="0.25">
      <c r="B236" s="138"/>
      <c r="C236" s="127"/>
      <c r="D236" s="127"/>
      <c r="E236" s="199"/>
      <c r="F236" s="199"/>
      <c r="G236" s="128"/>
      <c r="H236" s="127"/>
      <c r="I236" s="129"/>
      <c r="J236" s="130"/>
      <c r="K236" s="129"/>
      <c r="L236" s="130"/>
      <c r="M236" s="125"/>
      <c r="N236" s="131"/>
      <c r="O236" s="132"/>
      <c r="P236" s="133"/>
      <c r="Q236" s="133"/>
      <c r="R236" s="133"/>
      <c r="S236" s="133"/>
      <c r="T236" s="134"/>
      <c r="X236" s="135"/>
      <c r="Y236" s="127"/>
      <c r="Z236" s="127"/>
      <c r="AA236" s="127"/>
      <c r="AC236" s="136"/>
      <c r="AD236" s="137"/>
      <c r="AE236" s="127"/>
    </row>
    <row r="237" spans="2:31" x14ac:dyDescent="0.25">
      <c r="C237" s="127"/>
      <c r="D237" s="127"/>
      <c r="E237" s="199"/>
      <c r="F237" s="199"/>
      <c r="G237" s="128"/>
      <c r="H237" s="127"/>
      <c r="I237" s="129"/>
      <c r="J237" s="130"/>
      <c r="K237" s="129"/>
      <c r="L237" s="130"/>
    </row>
    <row r="238" spans="2:31" x14ac:dyDescent="0.25">
      <c r="C238" s="127"/>
      <c r="D238" s="127"/>
      <c r="E238" s="199"/>
      <c r="F238" s="199"/>
      <c r="G238" s="128"/>
      <c r="H238" s="127"/>
      <c r="I238" s="129"/>
      <c r="J238" s="130"/>
      <c r="K238" s="129"/>
      <c r="L238" s="130"/>
    </row>
    <row r="239" spans="2:31" x14ac:dyDescent="0.25">
      <c r="C239" s="127"/>
      <c r="D239" s="127"/>
      <c r="E239" s="199"/>
      <c r="F239" s="199"/>
      <c r="G239" s="128"/>
      <c r="H239" s="127"/>
      <c r="I239" s="129"/>
      <c r="J239" s="130"/>
      <c r="K239" s="129"/>
      <c r="L239" s="130"/>
    </row>
    <row r="240" spans="2:31" x14ac:dyDescent="0.25">
      <c r="C240" s="127"/>
      <c r="D240" s="127"/>
      <c r="E240" s="199"/>
      <c r="F240" s="199"/>
      <c r="G240" s="128"/>
      <c r="H240" s="127"/>
      <c r="I240" s="129"/>
      <c r="J240" s="130"/>
      <c r="K240" s="129"/>
      <c r="L240" s="130"/>
    </row>
    <row r="241" spans="3:12" x14ac:dyDescent="0.25">
      <c r="C241" s="127"/>
      <c r="D241" s="127"/>
      <c r="E241" s="199"/>
      <c r="F241" s="199"/>
      <c r="G241" s="128"/>
      <c r="H241" s="127"/>
      <c r="I241" s="129"/>
      <c r="J241" s="130"/>
      <c r="K241" s="129"/>
      <c r="L241" s="130"/>
    </row>
    <row r="242" spans="3:12" x14ac:dyDescent="0.25">
      <c r="C242" s="127"/>
      <c r="D242" s="127"/>
      <c r="E242" s="199"/>
      <c r="F242" s="199"/>
      <c r="G242" s="128"/>
      <c r="H242" s="127"/>
      <c r="I242" s="129"/>
      <c r="J242" s="130"/>
      <c r="K242" s="129"/>
      <c r="L242" s="130"/>
    </row>
    <row r="243" spans="3:12" x14ac:dyDescent="0.25">
      <c r="C243" s="127"/>
      <c r="D243" s="127"/>
      <c r="E243" s="199"/>
      <c r="F243" s="199"/>
      <c r="G243" s="128"/>
      <c r="H243" s="127"/>
      <c r="I243" s="129"/>
      <c r="J243" s="130"/>
      <c r="K243" s="129"/>
      <c r="L243" s="130"/>
    </row>
    <row r="244" spans="3:12" x14ac:dyDescent="0.25">
      <c r="C244" s="127"/>
      <c r="D244" s="127"/>
      <c r="E244" s="199"/>
      <c r="F244" s="199"/>
      <c r="G244" s="128"/>
      <c r="H244" s="127"/>
      <c r="I244" s="129"/>
      <c r="J244" s="130"/>
      <c r="K244" s="129"/>
      <c r="L244" s="130"/>
    </row>
    <row r="245" spans="3:12" x14ac:dyDescent="0.25">
      <c r="C245" s="127"/>
      <c r="D245" s="127"/>
      <c r="E245" s="199"/>
      <c r="F245" s="199"/>
      <c r="G245" s="128"/>
      <c r="H245" s="127"/>
      <c r="I245" s="129"/>
      <c r="J245" s="130"/>
      <c r="K245" s="129"/>
      <c r="L245" s="130"/>
    </row>
    <row r="246" spans="3:12" x14ac:dyDescent="0.25">
      <c r="C246" s="127"/>
      <c r="D246" s="127"/>
      <c r="E246" s="199"/>
      <c r="F246" s="199"/>
      <c r="G246" s="128"/>
      <c r="H246" s="127"/>
      <c r="I246" s="129"/>
      <c r="J246" s="130"/>
      <c r="K246" s="129"/>
      <c r="L246" s="130"/>
    </row>
    <row r="247" spans="3:12" x14ac:dyDescent="0.25">
      <c r="C247" s="127"/>
      <c r="D247" s="127"/>
      <c r="E247" s="199"/>
      <c r="F247" s="199"/>
      <c r="G247" s="128"/>
      <c r="H247" s="127"/>
      <c r="I247" s="129"/>
      <c r="J247" s="130"/>
      <c r="K247" s="129"/>
      <c r="L247" s="130"/>
    </row>
    <row r="248" spans="3:12" x14ac:dyDescent="0.25">
      <c r="C248" s="127"/>
      <c r="D248" s="127"/>
      <c r="E248" s="199"/>
      <c r="F248" s="199"/>
      <c r="G248" s="128"/>
      <c r="H248" s="127"/>
      <c r="I248" s="129"/>
      <c r="J248" s="130"/>
      <c r="K248" s="129"/>
      <c r="L248" s="130"/>
    </row>
    <row r="249" spans="3:12" x14ac:dyDescent="0.25">
      <c r="C249" s="127"/>
      <c r="D249" s="127"/>
      <c r="E249" s="199"/>
      <c r="F249" s="199"/>
      <c r="G249" s="128"/>
      <c r="H249" s="127"/>
      <c r="I249" s="129"/>
      <c r="J249" s="130"/>
      <c r="K249" s="129"/>
      <c r="L249" s="130"/>
    </row>
    <row r="250" spans="3:12" x14ac:dyDescent="0.25">
      <c r="C250" s="127"/>
      <c r="D250" s="127"/>
      <c r="E250" s="199"/>
      <c r="F250" s="199"/>
      <c r="G250" s="128"/>
      <c r="H250" s="127"/>
      <c r="I250" s="129"/>
      <c r="J250" s="130"/>
      <c r="K250" s="129"/>
      <c r="L250" s="130"/>
    </row>
    <row r="251" spans="3:12" x14ac:dyDescent="0.25">
      <c r="C251" s="127"/>
      <c r="D251" s="127"/>
      <c r="E251" s="199"/>
      <c r="F251" s="199"/>
      <c r="G251" s="128"/>
      <c r="H251" s="127"/>
      <c r="I251" s="129"/>
      <c r="J251" s="130"/>
      <c r="K251" s="129"/>
      <c r="L251" s="130"/>
    </row>
    <row r="252" spans="3:12" x14ac:dyDescent="0.25">
      <c r="C252" s="127"/>
      <c r="D252" s="127"/>
      <c r="E252" s="199"/>
      <c r="F252" s="199"/>
      <c r="G252" s="128"/>
      <c r="H252" s="127"/>
      <c r="I252" s="129"/>
      <c r="J252" s="130"/>
      <c r="K252" s="129"/>
      <c r="L252" s="130"/>
    </row>
    <row r="253" spans="3:12" x14ac:dyDescent="0.25">
      <c r="C253" s="127"/>
      <c r="D253" s="127"/>
      <c r="E253" s="199"/>
      <c r="F253" s="199"/>
      <c r="G253" s="128"/>
      <c r="H253" s="127"/>
      <c r="I253" s="129"/>
      <c r="J253" s="130"/>
      <c r="K253" s="129"/>
      <c r="L253" s="130"/>
    </row>
  </sheetData>
  <phoneticPr fontId="0" type="noConversion"/>
  <conditionalFormatting sqref="F197 F137 F157 F177 F125 F145 F128 F165 F148 F185 F168 F205 F188 F116 F119 F94 F45 F54 F77 F57 F80 F42 F4 F97:F102">
    <cfRule type="cellIs" dxfId="23" priority="6" stopIfTrue="1" operator="equal">
      <formula>0</formula>
    </cfRule>
  </conditionalFormatting>
  <conditionalFormatting sqref="F63">
    <cfRule type="cellIs" dxfId="22" priority="5" stopIfTrue="1" operator="equal">
      <formula>0</formula>
    </cfRule>
  </conditionalFormatting>
  <conditionalFormatting sqref="F71">
    <cfRule type="cellIs" dxfId="21" priority="4" stopIfTrue="1" operator="equal">
      <formula>0</formula>
    </cfRule>
  </conditionalFormatting>
  <conditionalFormatting sqref="F86">
    <cfRule type="cellIs" dxfId="20" priority="3" stopIfTrue="1" operator="equal">
      <formula>0</formula>
    </cfRule>
  </conditionalFormatting>
  <conditionalFormatting sqref="F103">
    <cfRule type="cellIs" dxfId="19" priority="2" stopIfTrue="1" operator="equal">
      <formula>0</formula>
    </cfRule>
  </conditionalFormatting>
  <conditionalFormatting sqref="F110">
    <cfRule type="cellIs" dxfId="18" priority="1" stopIfTrue="1" operator="equal">
      <formula>0</formula>
    </cfRule>
  </conditionalFormatting>
  <printOptions horizontalCentered="1" verticalCentered="1"/>
  <pageMargins left="0.25" right="0.25" top="0.7" bottom="0.47" header="0.42" footer="0.3"/>
  <pageSetup paperSize="5" scale="41" orientation="landscape" cellComments="asDisplayed" horizontalDpi="300" verticalDpi="300" r:id="rId1"/>
  <headerFooter alignWithMargins="0">
    <oddHeader>&amp;C&amp;"Lucida Sans Unicode,Bold"&amp;11TJX -  DONNA'S BUY HIND LADIES- FALL 13
&amp;14CATEGORY SHEET</oddHeader>
    <oddFooter>&amp;R&amp;"Lucida Sans Unicode,Regular"&amp;9&amp;D &amp;T</oddFooter>
  </headerFooter>
  <rowBreaks count="1" manualBreakCount="1">
    <brk id="55" min="1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W966"/>
  <sheetViews>
    <sheetView tabSelected="1" view="pageBreakPreview" zoomScale="70" zoomScaleNormal="70" zoomScaleSheetLayoutView="70" workbookViewId="0">
      <pane xSplit="7" ySplit="2" topLeftCell="H3" activePane="bottomRight" state="frozen"/>
      <selection pane="topRight" activeCell="N1" sqref="N1"/>
      <selection pane="bottomLeft" activeCell="A3" sqref="A3"/>
      <selection pane="bottomRight" activeCell="O23" sqref="O23"/>
    </sheetView>
  </sheetViews>
  <sheetFormatPr defaultColWidth="12" defaultRowHeight="18" x14ac:dyDescent="0.25"/>
  <cols>
    <col min="1" max="1" width="12" style="513" bestFit="1" customWidth="1"/>
    <col min="2" max="2" width="17.28515625" style="515" bestFit="1" customWidth="1"/>
    <col min="3" max="3" width="19.28515625" style="514" bestFit="1" customWidth="1"/>
    <col min="4" max="4" width="19" style="513" bestFit="1" customWidth="1"/>
    <col min="5" max="5" width="19" style="564" customWidth="1"/>
    <col min="6" max="6" width="116.140625" style="539" customWidth="1"/>
    <col min="7" max="7" width="21.28515625" style="580" customWidth="1"/>
    <col min="8" max="8" width="11.42578125" style="537" customWidth="1"/>
    <col min="9" max="9" width="13.42578125" style="537" bestFit="1" customWidth="1"/>
    <col min="10" max="41" width="12" style="253" customWidth="1"/>
    <col min="42" max="101" width="12" style="253"/>
    <col min="102" max="16384" width="12" style="513"/>
  </cols>
  <sheetData>
    <row r="1" spans="1:101" ht="78.599999999999994" customHeight="1" thickBot="1" x14ac:dyDescent="0.8">
      <c r="A1" s="581" t="s">
        <v>130</v>
      </c>
      <c r="B1" s="582"/>
      <c r="C1" s="582"/>
      <c r="D1" s="582"/>
      <c r="E1" s="582"/>
      <c r="F1" s="582"/>
      <c r="G1" s="583"/>
      <c r="CM1" s="513"/>
      <c r="CN1" s="513"/>
      <c r="CO1" s="513"/>
      <c r="CP1" s="513"/>
      <c r="CQ1" s="513"/>
      <c r="CR1" s="513"/>
      <c r="CS1" s="513"/>
      <c r="CT1" s="513"/>
      <c r="CU1" s="513"/>
      <c r="CV1" s="513"/>
      <c r="CW1" s="513"/>
    </row>
    <row r="2" spans="1:101" ht="92.45" customHeight="1" thickBot="1" x14ac:dyDescent="0.55000000000000004">
      <c r="A2" s="552" t="s">
        <v>2</v>
      </c>
      <c r="B2" s="553" t="s">
        <v>3</v>
      </c>
      <c r="C2" s="554" t="s">
        <v>4</v>
      </c>
      <c r="D2" s="555" t="s">
        <v>84</v>
      </c>
      <c r="E2" s="565" t="s">
        <v>131</v>
      </c>
      <c r="F2" s="557" t="s">
        <v>129</v>
      </c>
      <c r="G2" s="542" t="s">
        <v>102</v>
      </c>
      <c r="H2" s="561" t="s">
        <v>125</v>
      </c>
      <c r="I2" s="542" t="s">
        <v>126</v>
      </c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1"/>
      <c r="AV2" s="541"/>
      <c r="AW2" s="541"/>
      <c r="AX2" s="541"/>
      <c r="AY2" s="541"/>
      <c r="AZ2" s="541"/>
      <c r="BA2" s="541"/>
      <c r="BB2" s="541"/>
      <c r="BC2" s="541"/>
      <c r="BD2" s="541"/>
      <c r="BE2" s="541"/>
      <c r="BF2" s="541"/>
      <c r="BG2" s="541"/>
      <c r="BH2" s="541"/>
      <c r="BI2" s="541"/>
      <c r="BJ2" s="541"/>
      <c r="BK2" s="541"/>
      <c r="BL2" s="541"/>
      <c r="BM2" s="541"/>
      <c r="BN2" s="541"/>
      <c r="BO2" s="541"/>
      <c r="BP2" s="541"/>
      <c r="BQ2" s="541"/>
      <c r="BR2" s="541"/>
      <c r="BS2" s="541"/>
      <c r="BT2" s="541"/>
      <c r="BU2" s="541"/>
      <c r="BV2" s="541"/>
      <c r="BW2" s="541"/>
      <c r="BX2" s="541"/>
      <c r="BY2" s="541"/>
      <c r="BZ2" s="541"/>
      <c r="CA2" s="541"/>
      <c r="CB2" s="541"/>
      <c r="CC2" s="541"/>
      <c r="CD2" s="541"/>
      <c r="CE2" s="541"/>
      <c r="CF2" s="541"/>
      <c r="CG2" s="541"/>
      <c r="CH2" s="541"/>
      <c r="CI2" s="541"/>
      <c r="CJ2" s="541"/>
      <c r="CK2" s="541"/>
      <c r="CL2" s="541"/>
      <c r="CM2" s="541"/>
      <c r="CN2" s="541"/>
      <c r="CO2" s="541"/>
      <c r="CP2" s="541"/>
      <c r="CQ2" s="541"/>
      <c r="CR2" s="541"/>
      <c r="CS2" s="541"/>
      <c r="CT2" s="541"/>
      <c r="CU2" s="541"/>
      <c r="CV2" s="541"/>
      <c r="CW2" s="541"/>
    </row>
    <row r="3" spans="1:101" s="531" customFormat="1" ht="45" customHeight="1" thickBot="1" x14ac:dyDescent="0.3">
      <c r="A3" s="584" t="s">
        <v>117</v>
      </c>
      <c r="B3" s="585"/>
      <c r="C3" s="543"/>
      <c r="D3" s="544"/>
      <c r="E3" s="544"/>
      <c r="F3" s="545"/>
      <c r="G3" s="577"/>
      <c r="H3" s="569"/>
      <c r="I3" s="57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530"/>
      <c r="AO3" s="530"/>
      <c r="AP3" s="530"/>
      <c r="AQ3" s="530"/>
      <c r="AR3" s="530"/>
      <c r="AS3" s="530"/>
      <c r="AT3" s="530"/>
      <c r="AU3" s="530"/>
      <c r="AV3" s="530"/>
      <c r="AW3" s="530"/>
      <c r="AX3" s="530"/>
      <c r="AY3" s="530"/>
      <c r="AZ3" s="530"/>
      <c r="BA3" s="530"/>
      <c r="BB3" s="530"/>
      <c r="BC3" s="530"/>
      <c r="BD3" s="530"/>
      <c r="BE3" s="530"/>
      <c r="BF3" s="530"/>
      <c r="BG3" s="530"/>
      <c r="BH3" s="530"/>
      <c r="BI3" s="530"/>
      <c r="BJ3" s="530"/>
      <c r="BK3" s="530"/>
      <c r="BL3" s="530"/>
      <c r="BM3" s="530"/>
      <c r="BN3" s="530"/>
      <c r="BO3" s="530"/>
      <c r="BP3" s="530"/>
      <c r="BQ3" s="530"/>
      <c r="BR3" s="530"/>
      <c r="BS3" s="530"/>
      <c r="BT3" s="530"/>
      <c r="BU3" s="530"/>
      <c r="BV3" s="530"/>
      <c r="BW3" s="530"/>
      <c r="BX3" s="530"/>
      <c r="BY3" s="530"/>
      <c r="BZ3" s="530"/>
      <c r="CA3" s="530"/>
      <c r="CB3" s="530"/>
      <c r="CC3" s="530"/>
      <c r="CD3" s="530"/>
      <c r="CE3" s="530"/>
      <c r="CF3" s="530"/>
      <c r="CG3" s="530"/>
      <c r="CH3" s="530"/>
      <c r="CI3" s="530"/>
      <c r="CJ3" s="530"/>
      <c r="CK3" s="530"/>
      <c r="CL3" s="530"/>
      <c r="CM3" s="530"/>
      <c r="CN3" s="530"/>
      <c r="CO3" s="530"/>
      <c r="CP3" s="530"/>
      <c r="CQ3" s="530"/>
      <c r="CR3" s="530"/>
      <c r="CS3" s="530"/>
      <c r="CT3" s="530"/>
      <c r="CU3" s="530"/>
      <c r="CV3" s="530"/>
      <c r="CW3" s="530"/>
    </row>
    <row r="4" spans="1:101" s="523" customFormat="1" ht="37.35" customHeight="1" thickBot="1" x14ac:dyDescent="0.3">
      <c r="A4" s="532"/>
      <c r="B4" s="533"/>
      <c r="C4" s="522"/>
      <c r="D4" s="534"/>
      <c r="E4" s="534"/>
      <c r="F4" s="538" t="s">
        <v>128</v>
      </c>
      <c r="G4" s="538"/>
      <c r="H4" s="562"/>
      <c r="I4" s="546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</row>
    <row r="5" spans="1:101" s="520" customFormat="1" ht="27" customHeight="1" thickBot="1" x14ac:dyDescent="0.3">
      <c r="A5" s="524" t="s">
        <v>103</v>
      </c>
      <c r="B5" s="520" t="s">
        <v>104</v>
      </c>
      <c r="C5" s="521" t="s">
        <v>105</v>
      </c>
      <c r="D5" s="521" t="s">
        <v>111</v>
      </c>
      <c r="E5" s="566" t="s">
        <v>134</v>
      </c>
      <c r="F5" s="586"/>
      <c r="G5" s="558">
        <v>12</v>
      </c>
      <c r="H5" s="571">
        <v>7</v>
      </c>
      <c r="I5" s="572">
        <v>1</v>
      </c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</row>
    <row r="6" spans="1:101" ht="27" customHeight="1" thickBot="1" x14ac:dyDescent="0.3">
      <c r="A6" s="525"/>
      <c r="B6" s="516"/>
      <c r="C6" s="521" t="s">
        <v>105</v>
      </c>
      <c r="D6" s="521" t="s">
        <v>111</v>
      </c>
      <c r="E6" s="566" t="s">
        <v>132</v>
      </c>
      <c r="F6" s="586"/>
      <c r="G6" s="558">
        <v>26015</v>
      </c>
      <c r="H6" s="571">
        <v>8</v>
      </c>
      <c r="I6" s="572">
        <v>2</v>
      </c>
    </row>
    <row r="7" spans="1:101" ht="27" customHeight="1" thickBot="1" x14ac:dyDescent="0.3">
      <c r="A7" s="527"/>
      <c r="C7" s="514" t="s">
        <v>106</v>
      </c>
      <c r="D7" s="514" t="s">
        <v>116</v>
      </c>
      <c r="E7" s="566" t="s">
        <v>134</v>
      </c>
      <c r="F7" s="586"/>
      <c r="G7" s="558">
        <v>984</v>
      </c>
      <c r="H7" s="571">
        <v>8.5</v>
      </c>
      <c r="I7" s="572">
        <v>1</v>
      </c>
    </row>
    <row r="8" spans="1:101" ht="27" customHeight="1" thickBot="1" x14ac:dyDescent="0.3">
      <c r="A8" s="527"/>
      <c r="C8" s="514" t="s">
        <v>106</v>
      </c>
      <c r="D8" s="514" t="s">
        <v>116</v>
      </c>
      <c r="E8" s="566" t="s">
        <v>132</v>
      </c>
      <c r="F8" s="586"/>
      <c r="G8" s="558">
        <v>11532</v>
      </c>
      <c r="H8" s="571">
        <v>9</v>
      </c>
      <c r="I8" s="572">
        <v>2</v>
      </c>
    </row>
    <row r="9" spans="1:101" ht="27" customHeight="1" thickBot="1" x14ac:dyDescent="0.3">
      <c r="A9" s="527"/>
      <c r="C9" s="514" t="s">
        <v>99</v>
      </c>
      <c r="D9" s="514" t="s">
        <v>98</v>
      </c>
      <c r="E9" s="566" t="s">
        <v>132</v>
      </c>
      <c r="F9" s="586"/>
      <c r="G9" s="558">
        <v>4008</v>
      </c>
      <c r="H9" s="571">
        <v>9.5</v>
      </c>
      <c r="I9" s="572">
        <v>1</v>
      </c>
    </row>
    <row r="10" spans="1:101" ht="27" customHeight="1" thickBot="1" x14ac:dyDescent="0.3">
      <c r="A10" s="527"/>
      <c r="C10" s="514" t="s">
        <v>107</v>
      </c>
      <c r="D10" s="514" t="s">
        <v>115</v>
      </c>
      <c r="E10" s="566" t="s">
        <v>132</v>
      </c>
      <c r="F10" s="586"/>
      <c r="G10" s="558">
        <v>2508</v>
      </c>
      <c r="H10" s="571">
        <v>10</v>
      </c>
      <c r="I10" s="572">
        <v>1</v>
      </c>
    </row>
    <row r="11" spans="1:101" ht="30" customHeight="1" thickBot="1" x14ac:dyDescent="0.3">
      <c r="A11" s="526"/>
      <c r="C11" s="514" t="s">
        <v>100</v>
      </c>
      <c r="D11" s="514" t="s">
        <v>101</v>
      </c>
      <c r="E11" s="566" t="s">
        <v>134</v>
      </c>
      <c r="F11" s="586"/>
      <c r="G11" s="558">
        <v>5040</v>
      </c>
      <c r="H11" s="571">
        <v>10.5</v>
      </c>
      <c r="I11" s="572">
        <v>1</v>
      </c>
    </row>
    <row r="12" spans="1:101" ht="35.1" customHeight="1" thickBot="1" x14ac:dyDescent="0.3">
      <c r="A12" s="547"/>
      <c r="B12" s="548"/>
      <c r="C12" s="514" t="s">
        <v>100</v>
      </c>
      <c r="D12" s="514" t="s">
        <v>101</v>
      </c>
      <c r="E12" s="566" t="s">
        <v>133</v>
      </c>
      <c r="F12" s="586"/>
      <c r="G12" s="558">
        <v>4968</v>
      </c>
      <c r="H12" s="571">
        <v>11</v>
      </c>
      <c r="I12" s="572">
        <v>1</v>
      </c>
    </row>
    <row r="13" spans="1:101" s="519" customFormat="1" ht="35.1" customHeight="1" thickBot="1" x14ac:dyDescent="0.3">
      <c r="A13" s="559"/>
      <c r="B13" s="515"/>
      <c r="C13" s="518" t="s">
        <v>108</v>
      </c>
      <c r="D13" s="514" t="s">
        <v>114</v>
      </c>
      <c r="E13" s="566" t="s">
        <v>134</v>
      </c>
      <c r="F13" s="556"/>
      <c r="G13" s="558">
        <v>1008</v>
      </c>
      <c r="H13" s="571">
        <v>12</v>
      </c>
      <c r="I13" s="572">
        <v>1</v>
      </c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</row>
    <row r="14" spans="1:101" s="560" customFormat="1" ht="35.1" customHeight="1" thickBot="1" x14ac:dyDescent="0.3">
      <c r="A14" s="559"/>
      <c r="B14" s="515"/>
      <c r="C14" s="518" t="s">
        <v>108</v>
      </c>
      <c r="D14" s="514" t="s">
        <v>114</v>
      </c>
      <c r="E14" s="566" t="s">
        <v>132</v>
      </c>
      <c r="F14" s="556"/>
      <c r="G14" s="558">
        <v>19894</v>
      </c>
      <c r="H14" s="571">
        <v>13</v>
      </c>
      <c r="I14" s="572">
        <v>1</v>
      </c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</row>
    <row r="15" spans="1:101" s="560" customFormat="1" ht="35.1" customHeight="1" thickBot="1" x14ac:dyDescent="0.3">
      <c r="A15" s="559"/>
      <c r="B15" s="515"/>
      <c r="C15" s="514" t="s">
        <v>109</v>
      </c>
      <c r="D15" s="521" t="s">
        <v>112</v>
      </c>
      <c r="E15" s="566" t="s">
        <v>134</v>
      </c>
      <c r="F15" s="556"/>
      <c r="G15" s="558">
        <v>300</v>
      </c>
      <c r="H15" s="573"/>
      <c r="I15" s="574" t="s">
        <v>127</v>
      </c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</row>
    <row r="16" spans="1:101" s="560" customFormat="1" ht="35.1" customHeight="1" thickBot="1" x14ac:dyDescent="0.3">
      <c r="A16" s="567"/>
      <c r="B16" s="548"/>
      <c r="C16" s="514" t="s">
        <v>109</v>
      </c>
      <c r="D16" s="521" t="s">
        <v>112</v>
      </c>
      <c r="E16" s="566" t="s">
        <v>132</v>
      </c>
      <c r="F16" s="556"/>
      <c r="G16" s="558">
        <v>9708</v>
      </c>
      <c r="H16" s="575"/>
      <c r="I16" s="576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</row>
    <row r="17" spans="1:101" s="560" customFormat="1" ht="35.1" customHeight="1" thickBot="1" x14ac:dyDescent="0.3">
      <c r="A17" s="567"/>
      <c r="B17" s="548"/>
      <c r="C17" s="518" t="s">
        <v>110</v>
      </c>
      <c r="D17" s="549" t="s">
        <v>113</v>
      </c>
      <c r="E17" s="566" t="s">
        <v>134</v>
      </c>
      <c r="F17" s="556"/>
      <c r="G17" s="558">
        <v>4500</v>
      </c>
      <c r="H17" s="575"/>
      <c r="I17" s="576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</row>
    <row r="18" spans="1:101" s="560" customFormat="1" ht="35.1" customHeight="1" thickBot="1" x14ac:dyDescent="0.3">
      <c r="A18" s="567"/>
      <c r="B18" s="548"/>
      <c r="C18" s="518" t="s">
        <v>110</v>
      </c>
      <c r="D18" s="549" t="s">
        <v>113</v>
      </c>
      <c r="E18" s="566" t="s">
        <v>132</v>
      </c>
      <c r="F18" s="556"/>
      <c r="G18" s="568">
        <v>504</v>
      </c>
      <c r="H18" s="575"/>
      <c r="I18" s="576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</row>
    <row r="19" spans="1:101" s="560" customFormat="1" ht="35.1" customHeight="1" thickTop="1" thickBot="1" x14ac:dyDescent="0.3">
      <c r="A19" s="567"/>
      <c r="B19" s="548"/>
      <c r="C19" s="549"/>
      <c r="D19" s="549"/>
      <c r="E19" s="549"/>
      <c r="F19" s="556"/>
      <c r="G19" s="550">
        <f>SUM(G5:G18)</f>
        <v>90981</v>
      </c>
      <c r="H19" s="575"/>
      <c r="I19" s="576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</row>
    <row r="20" spans="1:101" s="523" customFormat="1" ht="37.35" customHeight="1" thickBot="1" x14ac:dyDescent="0.3">
      <c r="A20" s="532"/>
      <c r="B20" s="533"/>
      <c r="C20" s="522"/>
      <c r="D20" s="534"/>
      <c r="E20" s="534"/>
      <c r="F20" s="538" t="s">
        <v>128</v>
      </c>
      <c r="G20" s="542"/>
      <c r="H20" s="538"/>
      <c r="I20" s="538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</row>
    <row r="21" spans="1:101" s="520" customFormat="1" ht="27" customHeight="1" thickBot="1" x14ac:dyDescent="0.3">
      <c r="A21" s="524" t="s">
        <v>118</v>
      </c>
      <c r="B21" s="520" t="s">
        <v>119</v>
      </c>
      <c r="C21" s="521" t="s">
        <v>120</v>
      </c>
      <c r="D21" s="521" t="s">
        <v>123</v>
      </c>
      <c r="E21" s="566" t="s">
        <v>132</v>
      </c>
      <c r="F21" s="587"/>
      <c r="G21" s="558">
        <v>7776</v>
      </c>
      <c r="H21" s="571">
        <v>7</v>
      </c>
      <c r="I21" s="571">
        <v>1</v>
      </c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</row>
    <row r="22" spans="1:101" ht="27" customHeight="1" thickBot="1" x14ac:dyDescent="0.3">
      <c r="A22" s="525"/>
      <c r="B22" s="516"/>
      <c r="C22" s="521" t="s">
        <v>121</v>
      </c>
      <c r="D22" s="514" t="s">
        <v>116</v>
      </c>
      <c r="E22" s="566" t="s">
        <v>135</v>
      </c>
      <c r="F22" s="586"/>
      <c r="G22" s="558">
        <v>131</v>
      </c>
      <c r="H22" s="571">
        <v>8</v>
      </c>
      <c r="I22" s="571">
        <v>2</v>
      </c>
    </row>
    <row r="23" spans="1:101" ht="27" customHeight="1" thickBot="1" x14ac:dyDescent="0.3">
      <c r="A23" s="527"/>
      <c r="C23" s="521" t="s">
        <v>121</v>
      </c>
      <c r="D23" s="514" t="s">
        <v>116</v>
      </c>
      <c r="E23" s="566" t="s">
        <v>116</v>
      </c>
      <c r="F23" s="586"/>
      <c r="G23" s="558">
        <v>3720</v>
      </c>
      <c r="H23" s="571">
        <v>8.5</v>
      </c>
      <c r="I23" s="571">
        <v>1</v>
      </c>
    </row>
    <row r="24" spans="1:101" ht="27" customHeight="1" thickBot="1" x14ac:dyDescent="0.3">
      <c r="A24" s="527"/>
      <c r="C24" s="521" t="s">
        <v>122</v>
      </c>
      <c r="D24" s="514" t="s">
        <v>124</v>
      </c>
      <c r="E24" s="566" t="s">
        <v>135</v>
      </c>
      <c r="F24" s="586"/>
      <c r="G24" s="558">
        <v>347</v>
      </c>
      <c r="H24" s="571">
        <v>9</v>
      </c>
      <c r="I24" s="571">
        <v>2</v>
      </c>
    </row>
    <row r="25" spans="1:101" ht="27" customHeight="1" thickBot="1" x14ac:dyDescent="0.3">
      <c r="A25" s="527"/>
      <c r="C25" s="521" t="s">
        <v>122</v>
      </c>
      <c r="D25" s="514" t="s">
        <v>124</v>
      </c>
      <c r="E25" s="566" t="s">
        <v>132</v>
      </c>
      <c r="F25" s="586"/>
      <c r="G25" s="558">
        <v>4524</v>
      </c>
      <c r="H25" s="571">
        <v>9.5</v>
      </c>
      <c r="I25" s="571">
        <v>1</v>
      </c>
    </row>
    <row r="26" spans="1:101" ht="27" customHeight="1" thickBot="1" x14ac:dyDescent="0.3">
      <c r="A26" s="527"/>
      <c r="C26" s="521" t="s">
        <v>110</v>
      </c>
      <c r="D26" s="514" t="s">
        <v>113</v>
      </c>
      <c r="E26" s="566" t="s">
        <v>135</v>
      </c>
      <c r="F26" s="586"/>
      <c r="G26" s="558">
        <v>311</v>
      </c>
      <c r="H26" s="571">
        <v>10</v>
      </c>
      <c r="I26" s="571">
        <v>1</v>
      </c>
    </row>
    <row r="27" spans="1:101" ht="30" customHeight="1" thickBot="1" x14ac:dyDescent="0.3">
      <c r="A27" s="526"/>
      <c r="C27" s="521" t="s">
        <v>110</v>
      </c>
      <c r="D27" s="514" t="s">
        <v>113</v>
      </c>
      <c r="E27" s="566" t="s">
        <v>132</v>
      </c>
      <c r="F27" s="586"/>
      <c r="G27" s="558">
        <v>2520</v>
      </c>
      <c r="H27" s="571">
        <v>10.5</v>
      </c>
      <c r="I27" s="571">
        <v>1</v>
      </c>
    </row>
    <row r="28" spans="1:101" ht="30" customHeight="1" thickTop="1" thickBot="1" x14ac:dyDescent="0.3">
      <c r="A28" s="527"/>
      <c r="C28" s="521"/>
      <c r="D28" s="514"/>
      <c r="E28" s="514"/>
      <c r="F28" s="586"/>
      <c r="G28" s="550">
        <f>SUM(G21:G27)</f>
        <v>19329</v>
      </c>
      <c r="H28" s="571">
        <v>11</v>
      </c>
      <c r="I28" s="571">
        <v>1</v>
      </c>
    </row>
    <row r="29" spans="1:101" ht="30" customHeight="1" thickBot="1" x14ac:dyDescent="0.3">
      <c r="A29" s="527"/>
      <c r="C29" s="521"/>
      <c r="D29" s="514"/>
      <c r="E29" s="514"/>
      <c r="F29" s="586"/>
      <c r="G29" s="551"/>
      <c r="H29" s="571">
        <v>12</v>
      </c>
      <c r="I29" s="571">
        <v>1</v>
      </c>
    </row>
    <row r="30" spans="1:101" ht="30" customHeight="1" thickBot="1" x14ac:dyDescent="0.3">
      <c r="C30" s="521"/>
      <c r="D30" s="514"/>
      <c r="E30" s="514"/>
      <c r="F30" s="586"/>
      <c r="G30" s="551"/>
      <c r="H30" s="571">
        <v>13</v>
      </c>
      <c r="I30" s="571">
        <v>1</v>
      </c>
    </row>
    <row r="31" spans="1:101" ht="35.1" customHeight="1" x14ac:dyDescent="0.25">
      <c r="A31" s="547"/>
      <c r="B31" s="548"/>
      <c r="C31" s="521"/>
      <c r="D31" s="549"/>
      <c r="E31" s="549"/>
      <c r="F31" s="586"/>
      <c r="G31" s="551"/>
      <c r="H31" s="571"/>
      <c r="I31" s="571" t="s">
        <v>127</v>
      </c>
    </row>
    <row r="32" spans="1:101" s="528" customFormat="1" x14ac:dyDescent="0.25">
      <c r="A32" s="253"/>
      <c r="B32" s="536"/>
      <c r="C32" s="537"/>
      <c r="D32" s="253"/>
      <c r="E32" s="253"/>
      <c r="F32" s="253"/>
      <c r="G32" s="578"/>
    </row>
    <row r="33" spans="1:7" s="528" customFormat="1" x14ac:dyDescent="0.25">
      <c r="A33" s="253"/>
      <c r="B33" s="536"/>
      <c r="C33" s="537"/>
      <c r="D33" s="253"/>
      <c r="E33" s="253"/>
      <c r="F33" s="253"/>
      <c r="G33" s="578"/>
    </row>
    <row r="34" spans="1:7" s="528" customFormat="1" x14ac:dyDescent="0.25">
      <c r="A34" s="253"/>
      <c r="B34" s="536"/>
      <c r="C34" s="537"/>
      <c r="D34" s="253"/>
      <c r="E34" s="253"/>
      <c r="F34" s="253"/>
      <c r="G34" s="578"/>
    </row>
    <row r="35" spans="1:7" s="528" customFormat="1" x14ac:dyDescent="0.25">
      <c r="A35" s="253"/>
      <c r="B35" s="536"/>
      <c r="C35" s="537"/>
      <c r="D35" s="253"/>
      <c r="E35" s="253"/>
      <c r="F35" s="253"/>
      <c r="G35" s="578"/>
    </row>
    <row r="36" spans="1:7" s="528" customFormat="1" x14ac:dyDescent="0.25">
      <c r="A36" s="253"/>
      <c r="B36" s="536"/>
      <c r="C36" s="537"/>
      <c r="D36" s="253"/>
      <c r="E36" s="253"/>
      <c r="F36" s="253"/>
      <c r="G36" s="578"/>
    </row>
    <row r="37" spans="1:7" s="528" customFormat="1" x14ac:dyDescent="0.25">
      <c r="A37" s="253"/>
      <c r="B37" s="536"/>
      <c r="C37" s="537"/>
      <c r="D37" s="253"/>
      <c r="E37" s="253"/>
      <c r="F37" s="253"/>
      <c r="G37" s="578"/>
    </row>
    <row r="38" spans="1:7" s="528" customFormat="1" x14ac:dyDescent="0.25">
      <c r="A38" s="253"/>
      <c r="B38" s="536"/>
      <c r="C38" s="537"/>
      <c r="D38" s="253"/>
      <c r="E38" s="253"/>
      <c r="F38" s="253"/>
      <c r="G38" s="578"/>
    </row>
    <row r="39" spans="1:7" s="528" customFormat="1" x14ac:dyDescent="0.25">
      <c r="A39" s="253"/>
      <c r="B39" s="536"/>
      <c r="C39" s="537"/>
      <c r="D39" s="253"/>
      <c r="E39" s="253"/>
      <c r="F39" s="253"/>
      <c r="G39" s="578"/>
    </row>
    <row r="40" spans="1:7" s="528" customFormat="1" x14ac:dyDescent="0.25">
      <c r="A40" s="253"/>
      <c r="B40" s="536"/>
      <c r="C40" s="537"/>
      <c r="D40" s="253"/>
      <c r="E40" s="253"/>
      <c r="F40" s="253"/>
      <c r="G40" s="578"/>
    </row>
    <row r="41" spans="1:7" s="528" customFormat="1" x14ac:dyDescent="0.25">
      <c r="A41" s="253"/>
      <c r="B41" s="536"/>
      <c r="C41" s="537"/>
      <c r="D41" s="253"/>
      <c r="E41" s="253"/>
      <c r="F41" s="253"/>
      <c r="G41" s="578"/>
    </row>
    <row r="42" spans="1:7" s="528" customFormat="1" x14ac:dyDescent="0.25">
      <c r="A42" s="253"/>
      <c r="B42" s="536"/>
      <c r="C42" s="537"/>
      <c r="D42" s="253"/>
      <c r="E42" s="253"/>
      <c r="F42" s="253"/>
      <c r="G42" s="578"/>
    </row>
    <row r="43" spans="1:7" s="528" customFormat="1" x14ac:dyDescent="0.25">
      <c r="A43" s="253"/>
      <c r="B43" s="536"/>
      <c r="C43" s="537"/>
      <c r="D43" s="253"/>
      <c r="E43" s="253"/>
      <c r="F43" s="253"/>
      <c r="G43" s="578"/>
    </row>
    <row r="44" spans="1:7" s="528" customFormat="1" x14ac:dyDescent="0.25">
      <c r="A44" s="253"/>
      <c r="B44" s="536"/>
      <c r="C44" s="537"/>
      <c r="D44" s="253"/>
      <c r="E44" s="253"/>
      <c r="F44" s="253"/>
      <c r="G44" s="578"/>
    </row>
    <row r="45" spans="1:7" s="528" customFormat="1" x14ac:dyDescent="0.25">
      <c r="A45" s="253"/>
      <c r="B45" s="536"/>
      <c r="C45" s="537"/>
      <c r="D45" s="253"/>
      <c r="E45" s="253"/>
      <c r="F45" s="253"/>
      <c r="G45" s="578"/>
    </row>
    <row r="46" spans="1:7" s="528" customFormat="1" x14ac:dyDescent="0.25">
      <c r="A46" s="253"/>
      <c r="B46" s="536"/>
      <c r="C46" s="537"/>
      <c r="D46" s="253"/>
      <c r="E46" s="253"/>
      <c r="F46" s="253"/>
      <c r="G46" s="578"/>
    </row>
    <row r="47" spans="1:7" s="528" customFormat="1" x14ac:dyDescent="0.25">
      <c r="A47" s="253"/>
      <c r="B47" s="536"/>
      <c r="C47" s="537"/>
      <c r="D47" s="253"/>
      <c r="E47" s="253"/>
      <c r="F47" s="253"/>
      <c r="G47" s="578"/>
    </row>
    <row r="48" spans="1:7" s="528" customFormat="1" x14ac:dyDescent="0.25">
      <c r="A48" s="253"/>
      <c r="B48" s="536"/>
      <c r="C48" s="537"/>
      <c r="D48" s="253"/>
      <c r="E48" s="253"/>
      <c r="F48" s="253"/>
      <c r="G48" s="578"/>
    </row>
    <row r="49" spans="1:7" s="528" customFormat="1" x14ac:dyDescent="0.25">
      <c r="A49" s="253"/>
      <c r="B49" s="536"/>
      <c r="C49" s="537"/>
      <c r="D49" s="253"/>
      <c r="E49" s="253"/>
      <c r="F49" s="253"/>
      <c r="G49" s="578"/>
    </row>
    <row r="50" spans="1:7" s="528" customFormat="1" x14ac:dyDescent="0.25">
      <c r="A50" s="253"/>
      <c r="B50" s="536"/>
      <c r="C50" s="537"/>
      <c r="D50" s="253"/>
      <c r="E50" s="253"/>
      <c r="F50" s="253"/>
      <c r="G50" s="578"/>
    </row>
    <row r="51" spans="1:7" s="528" customFormat="1" x14ac:dyDescent="0.25">
      <c r="A51" s="253"/>
      <c r="B51" s="536"/>
      <c r="C51" s="537"/>
      <c r="D51" s="253"/>
      <c r="E51" s="253"/>
      <c r="F51" s="253"/>
      <c r="G51" s="578"/>
    </row>
    <row r="52" spans="1:7" s="528" customFormat="1" x14ac:dyDescent="0.25">
      <c r="A52" s="253"/>
      <c r="B52" s="536"/>
      <c r="C52" s="537"/>
      <c r="D52" s="253"/>
      <c r="E52" s="253"/>
      <c r="F52" s="253"/>
      <c r="G52" s="578"/>
    </row>
    <row r="53" spans="1:7" s="528" customFormat="1" x14ac:dyDescent="0.25">
      <c r="A53" s="253"/>
      <c r="B53" s="536"/>
      <c r="C53" s="537"/>
      <c r="D53" s="253"/>
      <c r="E53" s="253"/>
      <c r="F53" s="253"/>
      <c r="G53" s="578"/>
    </row>
    <row r="54" spans="1:7" s="528" customFormat="1" x14ac:dyDescent="0.25">
      <c r="A54" s="253"/>
      <c r="B54" s="536"/>
      <c r="C54" s="537"/>
      <c r="D54" s="253"/>
      <c r="E54" s="253"/>
      <c r="F54" s="253"/>
      <c r="G54" s="578"/>
    </row>
    <row r="55" spans="1:7" s="528" customFormat="1" x14ac:dyDescent="0.25">
      <c r="A55" s="253"/>
      <c r="B55" s="536"/>
      <c r="C55" s="537"/>
      <c r="D55" s="253"/>
      <c r="E55" s="253"/>
      <c r="F55" s="253"/>
      <c r="G55" s="578"/>
    </row>
    <row r="56" spans="1:7" s="528" customFormat="1" x14ac:dyDescent="0.25">
      <c r="A56" s="253"/>
      <c r="B56" s="536"/>
      <c r="C56" s="537"/>
      <c r="D56" s="253"/>
      <c r="E56" s="253"/>
      <c r="F56" s="253"/>
      <c r="G56" s="578"/>
    </row>
    <row r="57" spans="1:7" s="528" customFormat="1" x14ac:dyDescent="0.25">
      <c r="A57" s="253"/>
      <c r="B57" s="536"/>
      <c r="C57" s="537"/>
      <c r="D57" s="253"/>
      <c r="E57" s="253"/>
      <c r="F57" s="253"/>
      <c r="G57" s="578"/>
    </row>
    <row r="58" spans="1:7" s="528" customFormat="1" x14ac:dyDescent="0.25">
      <c r="A58" s="253"/>
      <c r="B58" s="536"/>
      <c r="C58" s="537"/>
      <c r="D58" s="253"/>
      <c r="E58" s="253"/>
      <c r="F58" s="253"/>
      <c r="G58" s="578"/>
    </row>
    <row r="59" spans="1:7" s="528" customFormat="1" x14ac:dyDescent="0.25">
      <c r="A59" s="253"/>
      <c r="B59" s="536"/>
      <c r="C59" s="537"/>
      <c r="D59" s="253"/>
      <c r="E59" s="253"/>
      <c r="F59" s="253"/>
      <c r="G59" s="578"/>
    </row>
    <row r="60" spans="1:7" s="528" customFormat="1" x14ac:dyDescent="0.25">
      <c r="A60" s="253"/>
      <c r="B60" s="536"/>
      <c r="C60" s="537"/>
      <c r="D60" s="253"/>
      <c r="E60" s="253"/>
      <c r="F60" s="253"/>
      <c r="G60" s="578"/>
    </row>
    <row r="61" spans="1:7" s="528" customFormat="1" x14ac:dyDescent="0.25">
      <c r="A61" s="253"/>
      <c r="B61" s="536"/>
      <c r="C61" s="537"/>
      <c r="D61" s="253"/>
      <c r="E61" s="253"/>
      <c r="F61" s="253"/>
      <c r="G61" s="578"/>
    </row>
    <row r="62" spans="1:7" s="528" customFormat="1" x14ac:dyDescent="0.25">
      <c r="A62" s="253"/>
      <c r="B62" s="536"/>
      <c r="C62" s="537"/>
      <c r="D62" s="253"/>
      <c r="E62" s="253"/>
      <c r="F62" s="253"/>
      <c r="G62" s="578"/>
    </row>
    <row r="63" spans="1:7" s="528" customFormat="1" x14ac:dyDescent="0.25">
      <c r="A63" s="253"/>
      <c r="B63" s="536"/>
      <c r="C63" s="537"/>
      <c r="D63" s="253"/>
      <c r="E63" s="253"/>
      <c r="F63" s="253"/>
      <c r="G63" s="578"/>
    </row>
    <row r="64" spans="1:7" s="528" customFormat="1" x14ac:dyDescent="0.25">
      <c r="A64" s="253"/>
      <c r="B64" s="536"/>
      <c r="C64" s="537"/>
      <c r="D64" s="253"/>
      <c r="E64" s="253"/>
      <c r="F64" s="253"/>
      <c r="G64" s="578"/>
    </row>
    <row r="65" spans="1:7" s="528" customFormat="1" x14ac:dyDescent="0.25">
      <c r="A65" s="253"/>
      <c r="B65" s="536"/>
      <c r="C65" s="537"/>
      <c r="D65" s="253"/>
      <c r="E65" s="253"/>
      <c r="F65" s="253"/>
      <c r="G65" s="578"/>
    </row>
    <row r="66" spans="1:7" s="528" customFormat="1" x14ac:dyDescent="0.25">
      <c r="A66" s="253"/>
      <c r="B66" s="536"/>
      <c r="C66" s="537"/>
      <c r="D66" s="253"/>
      <c r="E66" s="253"/>
      <c r="F66" s="253"/>
      <c r="G66" s="578"/>
    </row>
    <row r="67" spans="1:7" s="528" customFormat="1" x14ac:dyDescent="0.25">
      <c r="A67" s="253"/>
      <c r="B67" s="536"/>
      <c r="C67" s="537"/>
      <c r="D67" s="253"/>
      <c r="E67" s="253"/>
      <c r="F67" s="253"/>
      <c r="G67" s="578"/>
    </row>
    <row r="68" spans="1:7" s="528" customFormat="1" x14ac:dyDescent="0.25">
      <c r="A68" s="253"/>
      <c r="B68" s="536"/>
      <c r="C68" s="537"/>
      <c r="D68" s="253"/>
      <c r="E68" s="253"/>
      <c r="F68" s="253"/>
      <c r="G68" s="578"/>
    </row>
    <row r="69" spans="1:7" s="528" customFormat="1" x14ac:dyDescent="0.25">
      <c r="A69" s="253"/>
      <c r="B69" s="536"/>
      <c r="C69" s="537"/>
      <c r="D69" s="253"/>
      <c r="E69" s="253"/>
      <c r="F69" s="253"/>
      <c r="G69" s="578"/>
    </row>
    <row r="70" spans="1:7" s="528" customFormat="1" x14ac:dyDescent="0.25">
      <c r="A70" s="253"/>
      <c r="B70" s="536"/>
      <c r="C70" s="537"/>
      <c r="D70" s="253"/>
      <c r="E70" s="253"/>
      <c r="F70" s="253"/>
      <c r="G70" s="578"/>
    </row>
    <row r="71" spans="1:7" s="528" customFormat="1" x14ac:dyDescent="0.25">
      <c r="A71" s="253"/>
      <c r="B71" s="536"/>
      <c r="C71" s="537"/>
      <c r="D71" s="253"/>
      <c r="E71" s="253"/>
      <c r="F71" s="253"/>
      <c r="G71" s="578"/>
    </row>
    <row r="72" spans="1:7" s="528" customFormat="1" x14ac:dyDescent="0.25">
      <c r="A72" s="253"/>
      <c r="B72" s="536"/>
      <c r="C72" s="537"/>
      <c r="D72" s="253"/>
      <c r="E72" s="253"/>
      <c r="F72" s="253"/>
      <c r="G72" s="578"/>
    </row>
    <row r="73" spans="1:7" s="528" customFormat="1" x14ac:dyDescent="0.25">
      <c r="A73" s="253"/>
      <c r="B73" s="536"/>
      <c r="C73" s="537"/>
      <c r="D73" s="253"/>
      <c r="E73" s="253"/>
      <c r="F73" s="253"/>
      <c r="G73" s="578"/>
    </row>
    <row r="74" spans="1:7" s="528" customFormat="1" x14ac:dyDescent="0.25">
      <c r="A74" s="253"/>
      <c r="B74" s="536"/>
      <c r="C74" s="537"/>
      <c r="D74" s="253"/>
      <c r="E74" s="253"/>
      <c r="F74" s="253"/>
      <c r="G74" s="578"/>
    </row>
    <row r="75" spans="1:7" s="528" customFormat="1" x14ac:dyDescent="0.25">
      <c r="A75" s="253"/>
      <c r="B75" s="536"/>
      <c r="C75" s="537"/>
      <c r="D75" s="253"/>
      <c r="E75" s="253"/>
      <c r="F75" s="253"/>
      <c r="G75" s="578"/>
    </row>
    <row r="76" spans="1:7" s="528" customFormat="1" x14ac:dyDescent="0.25">
      <c r="A76" s="253"/>
      <c r="B76" s="536"/>
      <c r="C76" s="537"/>
      <c r="D76" s="253"/>
      <c r="E76" s="253"/>
      <c r="F76" s="253"/>
      <c r="G76" s="578"/>
    </row>
    <row r="77" spans="1:7" s="528" customFormat="1" x14ac:dyDescent="0.25">
      <c r="A77" s="253"/>
      <c r="B77" s="536"/>
      <c r="C77" s="537"/>
      <c r="D77" s="253"/>
      <c r="E77" s="253"/>
      <c r="F77" s="253"/>
      <c r="G77" s="578"/>
    </row>
    <row r="78" spans="1:7" s="528" customFormat="1" x14ac:dyDescent="0.25">
      <c r="A78" s="253"/>
      <c r="B78" s="536"/>
      <c r="C78" s="537"/>
      <c r="D78" s="253"/>
      <c r="E78" s="253"/>
      <c r="F78" s="253"/>
      <c r="G78" s="578"/>
    </row>
    <row r="79" spans="1:7" s="528" customFormat="1" x14ac:dyDescent="0.25">
      <c r="A79" s="253"/>
      <c r="B79" s="536"/>
      <c r="C79" s="537"/>
      <c r="D79" s="253"/>
      <c r="E79" s="253"/>
      <c r="F79" s="253"/>
      <c r="G79" s="578"/>
    </row>
    <row r="80" spans="1:7" s="528" customFormat="1" x14ac:dyDescent="0.25">
      <c r="A80" s="253"/>
      <c r="B80" s="536"/>
      <c r="C80" s="537"/>
      <c r="D80" s="253"/>
      <c r="E80" s="253"/>
      <c r="F80" s="253"/>
      <c r="G80" s="578"/>
    </row>
    <row r="81" spans="1:7" s="528" customFormat="1" x14ac:dyDescent="0.25">
      <c r="A81" s="253"/>
      <c r="B81" s="536"/>
      <c r="C81" s="537"/>
      <c r="D81" s="253"/>
      <c r="E81" s="253"/>
      <c r="F81" s="253"/>
      <c r="G81" s="578"/>
    </row>
    <row r="82" spans="1:7" s="528" customFormat="1" x14ac:dyDescent="0.25">
      <c r="A82" s="253"/>
      <c r="B82" s="536"/>
      <c r="C82" s="537"/>
      <c r="D82" s="253"/>
      <c r="E82" s="253"/>
      <c r="F82" s="253"/>
      <c r="G82" s="578"/>
    </row>
    <row r="83" spans="1:7" s="528" customFormat="1" x14ac:dyDescent="0.25">
      <c r="A83" s="253"/>
      <c r="B83" s="536"/>
      <c r="C83" s="537"/>
      <c r="D83" s="253"/>
      <c r="E83" s="253"/>
      <c r="F83" s="253"/>
      <c r="G83" s="578"/>
    </row>
    <row r="84" spans="1:7" s="528" customFormat="1" x14ac:dyDescent="0.25">
      <c r="A84" s="253"/>
      <c r="B84" s="536"/>
      <c r="C84" s="537"/>
      <c r="D84" s="253"/>
      <c r="E84" s="253"/>
      <c r="F84" s="253"/>
      <c r="G84" s="578"/>
    </row>
    <row r="85" spans="1:7" s="528" customFormat="1" x14ac:dyDescent="0.25">
      <c r="A85" s="253"/>
      <c r="B85" s="536"/>
      <c r="C85" s="537"/>
      <c r="D85" s="253"/>
      <c r="E85" s="253"/>
      <c r="F85" s="253"/>
      <c r="G85" s="578"/>
    </row>
    <row r="86" spans="1:7" s="528" customFormat="1" x14ac:dyDescent="0.25">
      <c r="A86" s="253"/>
      <c r="B86" s="536"/>
      <c r="C86" s="537"/>
      <c r="D86" s="253"/>
      <c r="E86" s="253"/>
      <c r="F86" s="253"/>
      <c r="G86" s="578"/>
    </row>
    <row r="87" spans="1:7" s="528" customFormat="1" x14ac:dyDescent="0.25">
      <c r="A87" s="253"/>
      <c r="B87" s="536"/>
      <c r="C87" s="537"/>
      <c r="D87" s="253"/>
      <c r="E87" s="253"/>
      <c r="F87" s="253"/>
      <c r="G87" s="578"/>
    </row>
    <row r="88" spans="1:7" s="528" customFormat="1" x14ac:dyDescent="0.25">
      <c r="A88" s="253"/>
      <c r="B88" s="536"/>
      <c r="C88" s="537"/>
      <c r="D88" s="253"/>
      <c r="E88" s="253"/>
      <c r="F88" s="253"/>
      <c r="G88" s="578"/>
    </row>
    <row r="89" spans="1:7" s="528" customFormat="1" x14ac:dyDescent="0.25">
      <c r="A89" s="253"/>
      <c r="B89" s="536"/>
      <c r="C89" s="537"/>
      <c r="D89" s="253"/>
      <c r="E89" s="253"/>
      <c r="F89" s="253"/>
      <c r="G89" s="578"/>
    </row>
    <row r="90" spans="1:7" s="528" customFormat="1" x14ac:dyDescent="0.25">
      <c r="A90" s="253"/>
      <c r="B90" s="536"/>
      <c r="C90" s="537"/>
      <c r="D90" s="253"/>
      <c r="E90" s="253"/>
      <c r="F90" s="253"/>
      <c r="G90" s="578"/>
    </row>
    <row r="91" spans="1:7" s="528" customFormat="1" x14ac:dyDescent="0.25">
      <c r="A91" s="253"/>
      <c r="B91" s="536"/>
      <c r="C91" s="537"/>
      <c r="D91" s="253"/>
      <c r="E91" s="253"/>
      <c r="F91" s="253"/>
      <c r="G91" s="578"/>
    </row>
    <row r="92" spans="1:7" s="528" customFormat="1" x14ac:dyDescent="0.25">
      <c r="A92" s="253"/>
      <c r="B92" s="536"/>
      <c r="C92" s="537"/>
      <c r="D92" s="253"/>
      <c r="E92" s="253"/>
      <c r="F92" s="253"/>
      <c r="G92" s="578"/>
    </row>
    <row r="93" spans="1:7" s="528" customFormat="1" x14ac:dyDescent="0.25">
      <c r="A93" s="253"/>
      <c r="B93" s="536"/>
      <c r="C93" s="537"/>
      <c r="D93" s="253"/>
      <c r="E93" s="253"/>
      <c r="F93" s="253"/>
      <c r="G93" s="578"/>
    </row>
    <row r="94" spans="1:7" s="528" customFormat="1" x14ac:dyDescent="0.25">
      <c r="A94" s="253"/>
      <c r="B94" s="536"/>
      <c r="C94" s="537"/>
      <c r="D94" s="253"/>
      <c r="E94" s="253"/>
      <c r="F94" s="253"/>
      <c r="G94" s="578"/>
    </row>
    <row r="95" spans="1:7" s="528" customFormat="1" x14ac:dyDescent="0.25">
      <c r="A95" s="253"/>
      <c r="B95" s="536"/>
      <c r="C95" s="537"/>
      <c r="D95" s="253"/>
      <c r="E95" s="253"/>
      <c r="F95" s="253"/>
      <c r="G95" s="578"/>
    </row>
    <row r="96" spans="1:7" s="528" customFormat="1" x14ac:dyDescent="0.25">
      <c r="A96" s="253"/>
      <c r="B96" s="536"/>
      <c r="C96" s="537"/>
      <c r="D96" s="253"/>
      <c r="E96" s="253"/>
      <c r="F96" s="253"/>
      <c r="G96" s="578"/>
    </row>
    <row r="97" spans="1:7" s="528" customFormat="1" x14ac:dyDescent="0.25">
      <c r="A97" s="253"/>
      <c r="B97" s="536"/>
      <c r="C97" s="537"/>
      <c r="D97" s="253"/>
      <c r="E97" s="253"/>
      <c r="F97" s="253"/>
      <c r="G97" s="578"/>
    </row>
    <row r="98" spans="1:7" s="528" customFormat="1" x14ac:dyDescent="0.25">
      <c r="A98" s="253"/>
      <c r="B98" s="536"/>
      <c r="C98" s="537"/>
      <c r="D98" s="253"/>
      <c r="E98" s="253"/>
      <c r="F98" s="253"/>
      <c r="G98" s="578"/>
    </row>
    <row r="99" spans="1:7" s="528" customFormat="1" x14ac:dyDescent="0.25">
      <c r="A99" s="253"/>
      <c r="B99" s="536"/>
      <c r="C99" s="537"/>
      <c r="D99" s="253"/>
      <c r="E99" s="253"/>
      <c r="F99" s="253"/>
      <c r="G99" s="578"/>
    </row>
    <row r="100" spans="1:7" s="528" customFormat="1" x14ac:dyDescent="0.25">
      <c r="A100" s="253"/>
      <c r="B100" s="536"/>
      <c r="C100" s="537"/>
      <c r="D100" s="253"/>
      <c r="E100" s="253"/>
      <c r="F100" s="253"/>
      <c r="G100" s="578"/>
    </row>
    <row r="101" spans="1:7" s="528" customFormat="1" x14ac:dyDescent="0.25">
      <c r="A101" s="253"/>
      <c r="B101" s="536"/>
      <c r="C101" s="537"/>
      <c r="D101" s="253"/>
      <c r="E101" s="253"/>
      <c r="F101" s="253"/>
      <c r="G101" s="578"/>
    </row>
    <row r="102" spans="1:7" s="528" customFormat="1" x14ac:dyDescent="0.25">
      <c r="A102" s="253"/>
      <c r="B102" s="536"/>
      <c r="C102" s="537"/>
      <c r="D102" s="253"/>
      <c r="E102" s="253"/>
      <c r="F102" s="253"/>
      <c r="G102" s="578"/>
    </row>
    <row r="103" spans="1:7" s="528" customFormat="1" x14ac:dyDescent="0.25">
      <c r="A103" s="253"/>
      <c r="B103" s="536"/>
      <c r="C103" s="537"/>
      <c r="D103" s="253"/>
      <c r="E103" s="253"/>
      <c r="F103" s="253"/>
      <c r="G103" s="578"/>
    </row>
    <row r="104" spans="1:7" s="528" customFormat="1" x14ac:dyDescent="0.25">
      <c r="A104" s="253"/>
      <c r="B104" s="536"/>
      <c r="C104" s="537"/>
      <c r="D104" s="253"/>
      <c r="E104" s="253"/>
      <c r="F104" s="253"/>
      <c r="G104" s="578"/>
    </row>
    <row r="105" spans="1:7" s="528" customFormat="1" x14ac:dyDescent="0.25">
      <c r="A105" s="253"/>
      <c r="B105" s="536"/>
      <c r="C105" s="537"/>
      <c r="D105" s="253"/>
      <c r="E105" s="253"/>
      <c r="F105" s="253"/>
      <c r="G105" s="578"/>
    </row>
    <row r="106" spans="1:7" s="528" customFormat="1" x14ac:dyDescent="0.25">
      <c r="A106" s="253"/>
      <c r="B106" s="536"/>
      <c r="C106" s="537"/>
      <c r="D106" s="253"/>
      <c r="E106" s="253"/>
      <c r="F106" s="253"/>
      <c r="G106" s="578"/>
    </row>
    <row r="107" spans="1:7" s="528" customFormat="1" x14ac:dyDescent="0.25">
      <c r="A107" s="253"/>
      <c r="B107" s="536"/>
      <c r="C107" s="537"/>
      <c r="D107" s="253"/>
      <c r="E107" s="253"/>
      <c r="F107" s="253"/>
      <c r="G107" s="578"/>
    </row>
    <row r="108" spans="1:7" s="528" customFormat="1" x14ac:dyDescent="0.25">
      <c r="A108" s="253"/>
      <c r="B108" s="536"/>
      <c r="C108" s="537"/>
      <c r="D108" s="253"/>
      <c r="E108" s="253"/>
      <c r="F108" s="253"/>
      <c r="G108" s="578"/>
    </row>
    <row r="109" spans="1:7" s="528" customFormat="1" x14ac:dyDescent="0.25">
      <c r="A109" s="253"/>
      <c r="B109" s="536"/>
      <c r="C109" s="537"/>
      <c r="D109" s="253"/>
      <c r="E109" s="253"/>
      <c r="F109" s="253"/>
      <c r="G109" s="578"/>
    </row>
    <row r="110" spans="1:7" s="528" customFormat="1" x14ac:dyDescent="0.25">
      <c r="A110" s="253"/>
      <c r="B110" s="536"/>
      <c r="C110" s="537"/>
      <c r="D110" s="253"/>
      <c r="E110" s="253"/>
      <c r="F110" s="253"/>
      <c r="G110" s="578"/>
    </row>
    <row r="111" spans="1:7" s="528" customFormat="1" x14ac:dyDescent="0.25">
      <c r="A111" s="253"/>
      <c r="B111" s="536"/>
      <c r="C111" s="537"/>
      <c r="D111" s="253"/>
      <c r="E111" s="253"/>
      <c r="F111" s="253"/>
      <c r="G111" s="578"/>
    </row>
    <row r="112" spans="1:7" s="528" customFormat="1" x14ac:dyDescent="0.25">
      <c r="A112" s="253"/>
      <c r="B112" s="536"/>
      <c r="C112" s="537"/>
      <c r="D112" s="253"/>
      <c r="E112" s="253"/>
      <c r="F112" s="253"/>
      <c r="G112" s="578"/>
    </row>
    <row r="113" spans="1:7" s="528" customFormat="1" x14ac:dyDescent="0.25">
      <c r="A113" s="253"/>
      <c r="B113" s="536"/>
      <c r="C113" s="537"/>
      <c r="D113" s="253"/>
      <c r="E113" s="253"/>
      <c r="F113" s="253"/>
      <c r="G113" s="578"/>
    </row>
    <row r="114" spans="1:7" s="528" customFormat="1" x14ac:dyDescent="0.25">
      <c r="A114" s="253"/>
      <c r="B114" s="536"/>
      <c r="C114" s="537"/>
      <c r="D114" s="253"/>
      <c r="E114" s="253"/>
      <c r="F114" s="253"/>
      <c r="G114" s="578"/>
    </row>
    <row r="115" spans="1:7" s="528" customFormat="1" x14ac:dyDescent="0.25">
      <c r="A115" s="253"/>
      <c r="B115" s="536"/>
      <c r="C115" s="537"/>
      <c r="D115" s="253"/>
      <c r="E115" s="253"/>
      <c r="F115" s="253"/>
      <c r="G115" s="578"/>
    </row>
    <row r="116" spans="1:7" s="528" customFormat="1" x14ac:dyDescent="0.25">
      <c r="A116" s="253"/>
      <c r="B116" s="536"/>
      <c r="C116" s="537"/>
      <c r="D116" s="253"/>
      <c r="E116" s="253"/>
      <c r="F116" s="253"/>
      <c r="G116" s="578"/>
    </row>
    <row r="117" spans="1:7" s="528" customFormat="1" x14ac:dyDescent="0.25">
      <c r="A117" s="253"/>
      <c r="B117" s="536"/>
      <c r="C117" s="537"/>
      <c r="D117" s="253"/>
      <c r="E117" s="253"/>
      <c r="F117" s="253"/>
      <c r="G117" s="578"/>
    </row>
    <row r="118" spans="1:7" s="528" customFormat="1" x14ac:dyDescent="0.25">
      <c r="A118" s="253"/>
      <c r="B118" s="536"/>
      <c r="C118" s="537"/>
      <c r="D118" s="253"/>
      <c r="E118" s="253"/>
      <c r="F118" s="253"/>
      <c r="G118" s="578"/>
    </row>
    <row r="119" spans="1:7" s="528" customFormat="1" x14ac:dyDescent="0.25">
      <c r="A119" s="253"/>
      <c r="B119" s="536"/>
      <c r="C119" s="537"/>
      <c r="D119" s="253"/>
      <c r="E119" s="253"/>
      <c r="F119" s="253"/>
      <c r="G119" s="578"/>
    </row>
    <row r="120" spans="1:7" s="528" customFormat="1" x14ac:dyDescent="0.25">
      <c r="A120" s="253"/>
      <c r="B120" s="536"/>
      <c r="C120" s="537"/>
      <c r="D120" s="253"/>
      <c r="E120" s="253"/>
      <c r="F120" s="253"/>
      <c r="G120" s="578"/>
    </row>
    <row r="121" spans="1:7" s="528" customFormat="1" x14ac:dyDescent="0.25">
      <c r="A121" s="253"/>
      <c r="B121" s="536"/>
      <c r="C121" s="537"/>
      <c r="D121" s="253"/>
      <c r="E121" s="253"/>
      <c r="F121" s="253"/>
      <c r="G121" s="578"/>
    </row>
    <row r="122" spans="1:7" s="528" customFormat="1" x14ac:dyDescent="0.25">
      <c r="A122" s="253"/>
      <c r="B122" s="536"/>
      <c r="C122" s="537"/>
      <c r="D122" s="253"/>
      <c r="E122" s="253"/>
      <c r="F122" s="253"/>
      <c r="G122" s="578"/>
    </row>
    <row r="123" spans="1:7" s="528" customFormat="1" x14ac:dyDescent="0.25">
      <c r="A123" s="253"/>
      <c r="B123" s="536"/>
      <c r="C123" s="537"/>
      <c r="D123" s="253"/>
      <c r="E123" s="253"/>
      <c r="F123" s="253"/>
      <c r="G123" s="578"/>
    </row>
    <row r="124" spans="1:7" s="528" customFormat="1" x14ac:dyDescent="0.25">
      <c r="A124" s="253"/>
      <c r="B124" s="536"/>
      <c r="C124" s="537"/>
      <c r="D124" s="253"/>
      <c r="E124" s="253"/>
      <c r="F124" s="253"/>
      <c r="G124" s="578"/>
    </row>
    <row r="125" spans="1:7" s="528" customFormat="1" x14ac:dyDescent="0.25">
      <c r="A125" s="253"/>
      <c r="B125" s="536"/>
      <c r="C125" s="537"/>
      <c r="D125" s="253"/>
      <c r="E125" s="253"/>
      <c r="F125" s="253"/>
      <c r="G125" s="578"/>
    </row>
    <row r="126" spans="1:7" s="528" customFormat="1" x14ac:dyDescent="0.25">
      <c r="A126" s="253"/>
      <c r="B126" s="536"/>
      <c r="C126" s="537"/>
      <c r="D126" s="253"/>
      <c r="E126" s="253"/>
      <c r="F126" s="253"/>
      <c r="G126" s="578"/>
    </row>
    <row r="127" spans="1:7" s="528" customFormat="1" x14ac:dyDescent="0.25">
      <c r="A127" s="253"/>
      <c r="B127" s="536"/>
      <c r="C127" s="537"/>
      <c r="D127" s="253"/>
      <c r="E127" s="253"/>
      <c r="F127" s="253"/>
      <c r="G127" s="578"/>
    </row>
    <row r="128" spans="1:7" s="528" customFormat="1" x14ac:dyDescent="0.25">
      <c r="A128" s="253"/>
      <c r="B128" s="536"/>
      <c r="C128" s="537"/>
      <c r="D128" s="253"/>
      <c r="E128" s="253"/>
      <c r="F128" s="253"/>
      <c r="G128" s="578"/>
    </row>
    <row r="129" spans="1:7" s="528" customFormat="1" x14ac:dyDescent="0.25">
      <c r="A129" s="253"/>
      <c r="B129" s="536"/>
      <c r="C129" s="537"/>
      <c r="D129" s="253"/>
      <c r="E129" s="253"/>
      <c r="F129" s="253"/>
      <c r="G129" s="578"/>
    </row>
    <row r="130" spans="1:7" s="528" customFormat="1" x14ac:dyDescent="0.25">
      <c r="A130" s="253"/>
      <c r="B130" s="536"/>
      <c r="C130" s="537"/>
      <c r="D130" s="253"/>
      <c r="E130" s="253"/>
      <c r="F130" s="253"/>
      <c r="G130" s="578"/>
    </row>
    <row r="131" spans="1:7" s="528" customFormat="1" x14ac:dyDescent="0.25">
      <c r="A131" s="253"/>
      <c r="B131" s="536"/>
      <c r="C131" s="537"/>
      <c r="D131" s="253"/>
      <c r="E131" s="253"/>
      <c r="F131" s="253"/>
      <c r="G131" s="578"/>
    </row>
    <row r="132" spans="1:7" s="528" customFormat="1" x14ac:dyDescent="0.25">
      <c r="A132" s="253"/>
      <c r="B132" s="536"/>
      <c r="C132" s="537"/>
      <c r="D132" s="253"/>
      <c r="E132" s="253"/>
      <c r="F132" s="253"/>
      <c r="G132" s="578"/>
    </row>
    <row r="133" spans="1:7" s="528" customFormat="1" x14ac:dyDescent="0.25">
      <c r="A133" s="253"/>
      <c r="B133" s="536"/>
      <c r="C133" s="537"/>
      <c r="D133" s="253"/>
      <c r="E133" s="253"/>
      <c r="F133" s="253"/>
      <c r="G133" s="578"/>
    </row>
    <row r="134" spans="1:7" s="528" customFormat="1" x14ac:dyDescent="0.25">
      <c r="A134" s="253"/>
      <c r="B134" s="536"/>
      <c r="C134" s="537"/>
      <c r="D134" s="253"/>
      <c r="E134" s="253"/>
      <c r="F134" s="253"/>
      <c r="G134" s="578"/>
    </row>
    <row r="135" spans="1:7" s="528" customFormat="1" x14ac:dyDescent="0.25">
      <c r="A135" s="253"/>
      <c r="B135" s="536"/>
      <c r="C135" s="537"/>
      <c r="D135" s="253"/>
      <c r="E135" s="253"/>
      <c r="F135" s="253"/>
      <c r="G135" s="578"/>
    </row>
    <row r="136" spans="1:7" s="528" customFormat="1" x14ac:dyDescent="0.25">
      <c r="A136" s="253"/>
      <c r="B136" s="536"/>
      <c r="C136" s="537"/>
      <c r="D136" s="253"/>
      <c r="E136" s="253"/>
      <c r="F136" s="253"/>
      <c r="G136" s="578"/>
    </row>
    <row r="137" spans="1:7" s="528" customFormat="1" x14ac:dyDescent="0.25">
      <c r="A137" s="253"/>
      <c r="B137" s="536"/>
      <c r="C137" s="537"/>
      <c r="D137" s="253"/>
      <c r="E137" s="253"/>
      <c r="F137" s="253"/>
      <c r="G137" s="578"/>
    </row>
    <row r="138" spans="1:7" s="528" customFormat="1" x14ac:dyDescent="0.25">
      <c r="A138" s="253"/>
      <c r="B138" s="536"/>
      <c r="C138" s="537"/>
      <c r="D138" s="253"/>
      <c r="E138" s="253"/>
      <c r="F138" s="253"/>
      <c r="G138" s="578"/>
    </row>
    <row r="139" spans="1:7" s="528" customFormat="1" x14ac:dyDescent="0.25">
      <c r="A139" s="253"/>
      <c r="B139" s="536"/>
      <c r="C139" s="537"/>
      <c r="D139" s="253"/>
      <c r="E139" s="253"/>
      <c r="F139" s="253"/>
      <c r="G139" s="578"/>
    </row>
    <row r="140" spans="1:7" s="528" customFormat="1" x14ac:dyDescent="0.25">
      <c r="A140" s="253"/>
      <c r="B140" s="536"/>
      <c r="C140" s="537"/>
      <c r="D140" s="253"/>
      <c r="E140" s="253"/>
      <c r="F140" s="253"/>
      <c r="G140" s="578"/>
    </row>
    <row r="141" spans="1:7" s="528" customFormat="1" x14ac:dyDescent="0.25">
      <c r="A141" s="253"/>
      <c r="B141" s="536"/>
      <c r="C141" s="537"/>
      <c r="D141" s="253"/>
      <c r="E141" s="253"/>
      <c r="F141" s="253"/>
      <c r="G141" s="578"/>
    </row>
    <row r="142" spans="1:7" s="528" customFormat="1" x14ac:dyDescent="0.25">
      <c r="A142" s="253"/>
      <c r="B142" s="536"/>
      <c r="C142" s="537"/>
      <c r="D142" s="253"/>
      <c r="E142" s="253"/>
      <c r="F142" s="253"/>
      <c r="G142" s="578"/>
    </row>
    <row r="143" spans="1:7" s="528" customFormat="1" x14ac:dyDescent="0.25">
      <c r="A143" s="253"/>
      <c r="B143" s="536"/>
      <c r="C143" s="537"/>
      <c r="D143" s="253"/>
      <c r="E143" s="253"/>
      <c r="F143" s="253"/>
      <c r="G143" s="578"/>
    </row>
    <row r="144" spans="1:7" s="528" customFormat="1" x14ac:dyDescent="0.25">
      <c r="A144" s="253"/>
      <c r="B144" s="536"/>
      <c r="C144" s="537"/>
      <c r="D144" s="253"/>
      <c r="E144" s="253"/>
      <c r="F144" s="253"/>
      <c r="G144" s="578"/>
    </row>
    <row r="145" spans="1:7" s="528" customFormat="1" x14ac:dyDescent="0.25">
      <c r="A145" s="253"/>
      <c r="B145" s="536"/>
      <c r="C145" s="537"/>
      <c r="D145" s="253"/>
      <c r="E145" s="253"/>
      <c r="F145" s="253"/>
      <c r="G145" s="578"/>
    </row>
    <row r="146" spans="1:7" s="528" customFormat="1" x14ac:dyDescent="0.25">
      <c r="A146" s="253"/>
      <c r="B146" s="536"/>
      <c r="C146" s="537"/>
      <c r="D146" s="253"/>
      <c r="E146" s="253"/>
      <c r="F146" s="253"/>
      <c r="G146" s="578"/>
    </row>
    <row r="147" spans="1:7" s="528" customFormat="1" x14ac:dyDescent="0.25">
      <c r="A147" s="253"/>
      <c r="B147" s="536"/>
      <c r="C147" s="537"/>
      <c r="D147" s="253"/>
      <c r="E147" s="253"/>
      <c r="F147" s="253"/>
      <c r="G147" s="578"/>
    </row>
    <row r="148" spans="1:7" s="528" customFormat="1" x14ac:dyDescent="0.25">
      <c r="A148" s="253"/>
      <c r="B148" s="536"/>
      <c r="C148" s="537"/>
      <c r="D148" s="253"/>
      <c r="E148" s="253"/>
      <c r="F148" s="253"/>
      <c r="G148" s="578"/>
    </row>
    <row r="149" spans="1:7" s="528" customFormat="1" x14ac:dyDescent="0.25">
      <c r="A149" s="253"/>
      <c r="B149" s="536"/>
      <c r="C149" s="537"/>
      <c r="D149" s="253"/>
      <c r="E149" s="253"/>
      <c r="F149" s="253"/>
      <c r="G149" s="578"/>
    </row>
    <row r="150" spans="1:7" s="528" customFormat="1" x14ac:dyDescent="0.25">
      <c r="A150" s="253"/>
      <c r="B150" s="536"/>
      <c r="C150" s="537"/>
      <c r="D150" s="253"/>
      <c r="E150" s="253"/>
      <c r="F150" s="253"/>
      <c r="G150" s="578"/>
    </row>
    <row r="151" spans="1:7" s="528" customFormat="1" x14ac:dyDescent="0.25">
      <c r="A151" s="253"/>
      <c r="B151" s="536"/>
      <c r="C151" s="537"/>
      <c r="D151" s="253"/>
      <c r="E151" s="253"/>
      <c r="F151" s="253"/>
      <c r="G151" s="578"/>
    </row>
    <row r="152" spans="1:7" s="528" customFormat="1" x14ac:dyDescent="0.25">
      <c r="A152" s="253"/>
      <c r="B152" s="536"/>
      <c r="C152" s="537"/>
      <c r="D152" s="253"/>
      <c r="E152" s="253"/>
      <c r="F152" s="253"/>
      <c r="G152" s="578"/>
    </row>
    <row r="153" spans="1:7" s="528" customFormat="1" x14ac:dyDescent="0.25">
      <c r="A153" s="253"/>
      <c r="B153" s="536"/>
      <c r="C153" s="537"/>
      <c r="D153" s="253"/>
      <c r="E153" s="253"/>
      <c r="F153" s="253"/>
      <c r="G153" s="578"/>
    </row>
    <row r="154" spans="1:7" s="528" customFormat="1" x14ac:dyDescent="0.25">
      <c r="A154" s="253"/>
      <c r="B154" s="536"/>
      <c r="C154" s="537"/>
      <c r="D154" s="253"/>
      <c r="E154" s="253"/>
      <c r="F154" s="253"/>
      <c r="G154" s="578"/>
    </row>
    <row r="155" spans="1:7" s="528" customFormat="1" x14ac:dyDescent="0.25">
      <c r="A155" s="253"/>
      <c r="B155" s="536"/>
      <c r="C155" s="537"/>
      <c r="D155" s="253"/>
      <c r="E155" s="253"/>
      <c r="F155" s="253"/>
      <c r="G155" s="578"/>
    </row>
    <row r="156" spans="1:7" s="528" customFormat="1" x14ac:dyDescent="0.25">
      <c r="A156" s="253"/>
      <c r="B156" s="536"/>
      <c r="C156" s="537"/>
      <c r="D156" s="253"/>
      <c r="E156" s="253"/>
      <c r="F156" s="253"/>
      <c r="G156" s="578"/>
    </row>
    <row r="157" spans="1:7" s="528" customFormat="1" x14ac:dyDescent="0.25">
      <c r="A157" s="253"/>
      <c r="B157" s="536"/>
      <c r="C157" s="537"/>
      <c r="D157" s="253"/>
      <c r="E157" s="253"/>
      <c r="F157" s="253"/>
      <c r="G157" s="578"/>
    </row>
    <row r="158" spans="1:7" s="528" customFormat="1" x14ac:dyDescent="0.25">
      <c r="A158" s="253"/>
      <c r="B158" s="536"/>
      <c r="C158" s="537"/>
      <c r="D158" s="253"/>
      <c r="E158" s="253"/>
      <c r="F158" s="253"/>
      <c r="G158" s="578"/>
    </row>
    <row r="159" spans="1:7" s="528" customFormat="1" x14ac:dyDescent="0.25">
      <c r="A159" s="253"/>
      <c r="B159" s="536"/>
      <c r="C159" s="537"/>
      <c r="D159" s="253"/>
      <c r="E159" s="253"/>
      <c r="F159" s="253"/>
      <c r="G159" s="578"/>
    </row>
    <row r="160" spans="1:7" s="528" customFormat="1" x14ac:dyDescent="0.25">
      <c r="A160" s="253"/>
      <c r="B160" s="536"/>
      <c r="C160" s="537"/>
      <c r="D160" s="253"/>
      <c r="E160" s="253"/>
      <c r="F160" s="253"/>
      <c r="G160" s="578"/>
    </row>
    <row r="161" spans="1:7" s="528" customFormat="1" x14ac:dyDescent="0.25">
      <c r="A161" s="253"/>
      <c r="B161" s="536"/>
      <c r="C161" s="537"/>
      <c r="D161" s="253"/>
      <c r="E161" s="253"/>
      <c r="F161" s="253"/>
      <c r="G161" s="578"/>
    </row>
    <row r="162" spans="1:7" s="528" customFormat="1" x14ac:dyDescent="0.25">
      <c r="A162" s="253"/>
      <c r="B162" s="536"/>
      <c r="C162" s="537"/>
      <c r="D162" s="253"/>
      <c r="E162" s="253"/>
      <c r="F162" s="253"/>
      <c r="G162" s="578"/>
    </row>
    <row r="163" spans="1:7" s="528" customFormat="1" x14ac:dyDescent="0.25">
      <c r="A163" s="253"/>
      <c r="B163" s="536"/>
      <c r="C163" s="537"/>
      <c r="D163" s="253"/>
      <c r="E163" s="253"/>
      <c r="F163" s="253"/>
      <c r="G163" s="578"/>
    </row>
    <row r="164" spans="1:7" s="528" customFormat="1" x14ac:dyDescent="0.25">
      <c r="A164" s="253"/>
      <c r="B164" s="536"/>
      <c r="C164" s="537"/>
      <c r="D164" s="253"/>
      <c r="E164" s="253"/>
      <c r="F164" s="253"/>
      <c r="G164" s="578"/>
    </row>
    <row r="165" spans="1:7" s="528" customFormat="1" x14ac:dyDescent="0.25">
      <c r="A165" s="253"/>
      <c r="B165" s="536"/>
      <c r="C165" s="537"/>
      <c r="D165" s="253"/>
      <c r="E165" s="253"/>
      <c r="F165" s="253"/>
      <c r="G165" s="578"/>
    </row>
    <row r="166" spans="1:7" s="528" customFormat="1" x14ac:dyDescent="0.25">
      <c r="A166" s="253"/>
      <c r="B166" s="536"/>
      <c r="C166" s="537"/>
      <c r="D166" s="253"/>
      <c r="E166" s="253"/>
      <c r="F166" s="253"/>
      <c r="G166" s="578"/>
    </row>
    <row r="167" spans="1:7" s="528" customFormat="1" x14ac:dyDescent="0.25">
      <c r="A167" s="253"/>
      <c r="B167" s="536"/>
      <c r="C167" s="537"/>
      <c r="D167" s="253"/>
      <c r="E167" s="253"/>
      <c r="F167" s="253"/>
      <c r="G167" s="578"/>
    </row>
    <row r="168" spans="1:7" s="528" customFormat="1" x14ac:dyDescent="0.25">
      <c r="A168" s="253"/>
      <c r="B168" s="536"/>
      <c r="C168" s="537"/>
      <c r="D168" s="253"/>
      <c r="E168" s="253"/>
      <c r="F168" s="253"/>
      <c r="G168" s="578"/>
    </row>
    <row r="169" spans="1:7" s="528" customFormat="1" x14ac:dyDescent="0.25">
      <c r="A169" s="253"/>
      <c r="B169" s="536"/>
      <c r="C169" s="537"/>
      <c r="D169" s="253"/>
      <c r="E169" s="253"/>
      <c r="F169" s="253"/>
      <c r="G169" s="578"/>
    </row>
    <row r="170" spans="1:7" s="528" customFormat="1" x14ac:dyDescent="0.25">
      <c r="A170" s="253"/>
      <c r="B170" s="536"/>
      <c r="C170" s="537"/>
      <c r="D170" s="253"/>
      <c r="E170" s="253"/>
      <c r="F170" s="253"/>
      <c r="G170" s="578"/>
    </row>
    <row r="171" spans="1:7" s="528" customFormat="1" x14ac:dyDescent="0.25">
      <c r="A171" s="253"/>
      <c r="B171" s="536"/>
      <c r="C171" s="537"/>
      <c r="D171" s="253"/>
      <c r="E171" s="253"/>
      <c r="F171" s="253"/>
      <c r="G171" s="578"/>
    </row>
    <row r="172" spans="1:7" s="528" customFormat="1" x14ac:dyDescent="0.25">
      <c r="A172" s="253"/>
      <c r="B172" s="536"/>
      <c r="C172" s="537"/>
      <c r="D172" s="253"/>
      <c r="E172" s="253"/>
      <c r="F172" s="253"/>
      <c r="G172" s="578"/>
    </row>
    <row r="173" spans="1:7" s="528" customFormat="1" x14ac:dyDescent="0.25">
      <c r="A173" s="253"/>
      <c r="B173" s="536"/>
      <c r="C173" s="537"/>
      <c r="D173" s="253"/>
      <c r="E173" s="253"/>
      <c r="F173" s="253"/>
      <c r="G173" s="578"/>
    </row>
    <row r="174" spans="1:7" s="528" customFormat="1" x14ac:dyDescent="0.25">
      <c r="A174" s="253"/>
      <c r="B174" s="536"/>
      <c r="C174" s="537"/>
      <c r="D174" s="253"/>
      <c r="E174" s="253"/>
      <c r="F174" s="253"/>
      <c r="G174" s="578"/>
    </row>
    <row r="175" spans="1:7" s="528" customFormat="1" x14ac:dyDescent="0.25">
      <c r="A175" s="253"/>
      <c r="B175" s="536"/>
      <c r="C175" s="537"/>
      <c r="D175" s="253"/>
      <c r="E175" s="253"/>
      <c r="F175" s="253"/>
      <c r="G175" s="578"/>
    </row>
    <row r="176" spans="1:7" s="528" customFormat="1" x14ac:dyDescent="0.25">
      <c r="A176" s="253"/>
      <c r="B176" s="536"/>
      <c r="C176" s="537"/>
      <c r="D176" s="253"/>
      <c r="E176" s="253"/>
      <c r="F176" s="253"/>
      <c r="G176" s="578"/>
    </row>
    <row r="177" spans="1:7" s="528" customFormat="1" x14ac:dyDescent="0.25">
      <c r="A177" s="253"/>
      <c r="B177" s="536"/>
      <c r="C177" s="537"/>
      <c r="D177" s="253"/>
      <c r="E177" s="253"/>
      <c r="F177" s="253"/>
      <c r="G177" s="578"/>
    </row>
    <row r="178" spans="1:7" s="528" customFormat="1" x14ac:dyDescent="0.25">
      <c r="A178" s="253"/>
      <c r="B178" s="536"/>
      <c r="C178" s="537"/>
      <c r="D178" s="253"/>
      <c r="E178" s="253"/>
      <c r="F178" s="253"/>
      <c r="G178" s="578"/>
    </row>
    <row r="179" spans="1:7" s="528" customFormat="1" x14ac:dyDescent="0.25">
      <c r="A179" s="253"/>
      <c r="B179" s="536"/>
      <c r="C179" s="537"/>
      <c r="D179" s="253"/>
      <c r="E179" s="253"/>
      <c r="F179" s="253"/>
      <c r="G179" s="578"/>
    </row>
    <row r="180" spans="1:7" s="528" customFormat="1" x14ac:dyDescent="0.25">
      <c r="A180" s="253"/>
      <c r="B180" s="536"/>
      <c r="C180" s="537"/>
      <c r="D180" s="253"/>
      <c r="E180" s="253"/>
      <c r="F180" s="253"/>
      <c r="G180" s="578"/>
    </row>
    <row r="181" spans="1:7" s="528" customFormat="1" x14ac:dyDescent="0.25">
      <c r="A181" s="253"/>
      <c r="B181" s="536"/>
      <c r="C181" s="537"/>
      <c r="D181" s="253"/>
      <c r="E181" s="253"/>
      <c r="F181" s="253"/>
      <c r="G181" s="578"/>
    </row>
    <row r="182" spans="1:7" s="528" customFormat="1" x14ac:dyDescent="0.25">
      <c r="A182" s="253"/>
      <c r="B182" s="536"/>
      <c r="C182" s="537"/>
      <c r="D182" s="253"/>
      <c r="E182" s="253"/>
      <c r="F182" s="253"/>
      <c r="G182" s="578"/>
    </row>
    <row r="183" spans="1:7" s="528" customFormat="1" x14ac:dyDescent="0.25">
      <c r="A183" s="253"/>
      <c r="B183" s="536"/>
      <c r="C183" s="537"/>
      <c r="D183" s="253"/>
      <c r="E183" s="253"/>
      <c r="F183" s="253"/>
      <c r="G183" s="578"/>
    </row>
    <row r="184" spans="1:7" s="528" customFormat="1" x14ac:dyDescent="0.25">
      <c r="A184" s="253"/>
      <c r="B184" s="536"/>
      <c r="C184" s="537"/>
      <c r="D184" s="253"/>
      <c r="E184" s="253"/>
      <c r="F184" s="253"/>
      <c r="G184" s="578"/>
    </row>
    <row r="185" spans="1:7" s="528" customFormat="1" x14ac:dyDescent="0.25">
      <c r="A185" s="253"/>
      <c r="B185" s="536"/>
      <c r="C185" s="537"/>
      <c r="D185" s="253"/>
      <c r="E185" s="253"/>
      <c r="F185" s="253"/>
      <c r="G185" s="578"/>
    </row>
    <row r="186" spans="1:7" s="528" customFormat="1" x14ac:dyDescent="0.25">
      <c r="A186" s="253"/>
      <c r="B186" s="536"/>
      <c r="C186" s="537"/>
      <c r="D186" s="253"/>
      <c r="E186" s="253"/>
      <c r="F186" s="253"/>
      <c r="G186" s="578"/>
    </row>
    <row r="187" spans="1:7" s="528" customFormat="1" x14ac:dyDescent="0.25">
      <c r="A187" s="253"/>
      <c r="B187" s="536"/>
      <c r="C187" s="537"/>
      <c r="D187" s="253"/>
      <c r="E187" s="253"/>
      <c r="F187" s="253"/>
      <c r="G187" s="578"/>
    </row>
    <row r="188" spans="1:7" s="528" customFormat="1" x14ac:dyDescent="0.25">
      <c r="A188" s="253"/>
      <c r="B188" s="536"/>
      <c r="C188" s="537"/>
      <c r="D188" s="253"/>
      <c r="E188" s="253"/>
      <c r="F188" s="253"/>
      <c r="G188" s="578"/>
    </row>
    <row r="189" spans="1:7" s="528" customFormat="1" x14ac:dyDescent="0.25">
      <c r="A189" s="253"/>
      <c r="B189" s="536"/>
      <c r="C189" s="537"/>
      <c r="D189" s="253"/>
      <c r="E189" s="253"/>
      <c r="F189" s="253"/>
      <c r="G189" s="578"/>
    </row>
    <row r="190" spans="1:7" s="528" customFormat="1" x14ac:dyDescent="0.25">
      <c r="A190" s="253"/>
      <c r="B190" s="536"/>
      <c r="C190" s="537"/>
      <c r="D190" s="253"/>
      <c r="E190" s="253"/>
      <c r="F190" s="253"/>
      <c r="G190" s="578"/>
    </row>
    <row r="191" spans="1:7" s="528" customFormat="1" x14ac:dyDescent="0.25">
      <c r="A191" s="253"/>
      <c r="B191" s="536"/>
      <c r="C191" s="537"/>
      <c r="D191" s="253"/>
      <c r="E191" s="253"/>
      <c r="F191" s="253"/>
      <c r="G191" s="578"/>
    </row>
    <row r="192" spans="1:7" s="528" customFormat="1" x14ac:dyDescent="0.25">
      <c r="A192" s="253"/>
      <c r="B192" s="536"/>
      <c r="C192" s="537"/>
      <c r="D192" s="253"/>
      <c r="E192" s="253"/>
      <c r="F192" s="253"/>
      <c r="G192" s="578"/>
    </row>
    <row r="193" spans="1:7" s="528" customFormat="1" x14ac:dyDescent="0.25">
      <c r="A193" s="253"/>
      <c r="B193" s="536"/>
      <c r="C193" s="537"/>
      <c r="D193" s="253"/>
      <c r="E193" s="253"/>
      <c r="F193" s="253"/>
      <c r="G193" s="578"/>
    </row>
    <row r="194" spans="1:7" s="528" customFormat="1" x14ac:dyDescent="0.25">
      <c r="A194" s="253"/>
      <c r="B194" s="536"/>
      <c r="C194" s="537"/>
      <c r="D194" s="253"/>
      <c r="E194" s="253"/>
      <c r="F194" s="253"/>
      <c r="G194" s="578"/>
    </row>
    <row r="195" spans="1:7" s="528" customFormat="1" x14ac:dyDescent="0.25">
      <c r="A195" s="253"/>
      <c r="B195" s="536"/>
      <c r="C195" s="537"/>
      <c r="D195" s="253"/>
      <c r="E195" s="253"/>
      <c r="F195" s="253"/>
      <c r="G195" s="578"/>
    </row>
    <row r="196" spans="1:7" s="528" customFormat="1" x14ac:dyDescent="0.25">
      <c r="A196" s="253"/>
      <c r="B196" s="536"/>
      <c r="C196" s="537"/>
      <c r="D196" s="253"/>
      <c r="E196" s="253"/>
      <c r="F196" s="253"/>
      <c r="G196" s="578"/>
    </row>
    <row r="197" spans="1:7" s="528" customFormat="1" x14ac:dyDescent="0.25">
      <c r="A197" s="253"/>
      <c r="B197" s="536"/>
      <c r="C197" s="537"/>
      <c r="D197" s="253"/>
      <c r="E197" s="253"/>
      <c r="F197" s="253"/>
      <c r="G197" s="578"/>
    </row>
    <row r="198" spans="1:7" s="528" customFormat="1" x14ac:dyDescent="0.25">
      <c r="A198" s="253"/>
      <c r="B198" s="536"/>
      <c r="C198" s="537"/>
      <c r="D198" s="253"/>
      <c r="E198" s="253"/>
      <c r="F198" s="253"/>
      <c r="G198" s="578"/>
    </row>
    <row r="199" spans="1:7" s="528" customFormat="1" x14ac:dyDescent="0.25">
      <c r="A199" s="253"/>
      <c r="B199" s="536"/>
      <c r="C199" s="537"/>
      <c r="D199" s="253"/>
      <c r="E199" s="253"/>
      <c r="F199" s="253"/>
      <c r="G199" s="578"/>
    </row>
    <row r="200" spans="1:7" s="528" customFormat="1" x14ac:dyDescent="0.25">
      <c r="A200" s="253"/>
      <c r="B200" s="536"/>
      <c r="C200" s="537"/>
      <c r="D200" s="253"/>
      <c r="E200" s="253"/>
      <c r="F200" s="253"/>
      <c r="G200" s="578"/>
    </row>
    <row r="201" spans="1:7" s="528" customFormat="1" x14ac:dyDescent="0.25">
      <c r="A201" s="253"/>
      <c r="B201" s="536"/>
      <c r="C201" s="537"/>
      <c r="D201" s="253"/>
      <c r="E201" s="253"/>
      <c r="F201" s="253"/>
      <c r="G201" s="578"/>
    </row>
    <row r="202" spans="1:7" s="528" customFormat="1" x14ac:dyDescent="0.25">
      <c r="A202" s="253"/>
      <c r="B202" s="536"/>
      <c r="C202" s="537"/>
      <c r="D202" s="253"/>
      <c r="E202" s="253"/>
      <c r="F202" s="253"/>
      <c r="G202" s="578"/>
    </row>
    <row r="203" spans="1:7" s="528" customFormat="1" x14ac:dyDescent="0.25">
      <c r="A203" s="253"/>
      <c r="B203" s="536"/>
      <c r="C203" s="537"/>
      <c r="D203" s="253"/>
      <c r="E203" s="253"/>
      <c r="F203" s="253"/>
      <c r="G203" s="578"/>
    </row>
    <row r="204" spans="1:7" s="528" customFormat="1" x14ac:dyDescent="0.25">
      <c r="A204" s="253"/>
      <c r="B204" s="536"/>
      <c r="C204" s="537"/>
      <c r="D204" s="253"/>
      <c r="E204" s="253"/>
      <c r="F204" s="253"/>
      <c r="G204" s="578"/>
    </row>
    <row r="205" spans="1:7" s="528" customFormat="1" x14ac:dyDescent="0.25">
      <c r="A205" s="253"/>
      <c r="B205" s="536"/>
      <c r="C205" s="537"/>
      <c r="D205" s="253"/>
      <c r="E205" s="253"/>
      <c r="F205" s="253"/>
      <c r="G205" s="578"/>
    </row>
    <row r="206" spans="1:7" s="528" customFormat="1" x14ac:dyDescent="0.25">
      <c r="A206" s="253"/>
      <c r="B206" s="536"/>
      <c r="C206" s="537"/>
      <c r="D206" s="253"/>
      <c r="E206" s="253"/>
      <c r="F206" s="253"/>
      <c r="G206" s="578"/>
    </row>
    <row r="207" spans="1:7" s="528" customFormat="1" x14ac:dyDescent="0.25">
      <c r="A207" s="253"/>
      <c r="B207" s="536"/>
      <c r="C207" s="537"/>
      <c r="D207" s="253"/>
      <c r="E207" s="253"/>
      <c r="F207" s="253"/>
      <c r="G207" s="578"/>
    </row>
    <row r="208" spans="1:7" s="528" customFormat="1" x14ac:dyDescent="0.25">
      <c r="A208" s="253"/>
      <c r="B208" s="536"/>
      <c r="C208" s="537"/>
      <c r="D208" s="253"/>
      <c r="E208" s="253"/>
      <c r="F208" s="253"/>
      <c r="G208" s="578"/>
    </row>
    <row r="209" spans="1:7" s="528" customFormat="1" x14ac:dyDescent="0.25">
      <c r="A209" s="253"/>
      <c r="B209" s="536"/>
      <c r="C209" s="537"/>
      <c r="D209" s="253"/>
      <c r="E209" s="253"/>
      <c r="F209" s="253"/>
      <c r="G209" s="578"/>
    </row>
    <row r="210" spans="1:7" s="528" customFormat="1" x14ac:dyDescent="0.25">
      <c r="A210" s="253"/>
      <c r="B210" s="536"/>
      <c r="C210" s="537"/>
      <c r="D210" s="253"/>
      <c r="E210" s="253"/>
      <c r="F210" s="253"/>
      <c r="G210" s="578"/>
    </row>
    <row r="211" spans="1:7" s="528" customFormat="1" x14ac:dyDescent="0.25">
      <c r="A211" s="253"/>
      <c r="B211" s="536"/>
      <c r="C211" s="537"/>
      <c r="D211" s="253"/>
      <c r="E211" s="253"/>
      <c r="F211" s="253"/>
      <c r="G211" s="578"/>
    </row>
    <row r="212" spans="1:7" s="528" customFormat="1" x14ac:dyDescent="0.25">
      <c r="A212" s="253"/>
      <c r="B212" s="536"/>
      <c r="C212" s="537"/>
      <c r="D212" s="253"/>
      <c r="E212" s="253"/>
      <c r="F212" s="253"/>
      <c r="G212" s="578"/>
    </row>
    <row r="213" spans="1:7" s="528" customFormat="1" x14ac:dyDescent="0.25">
      <c r="A213" s="253"/>
      <c r="B213" s="536"/>
      <c r="C213" s="537"/>
      <c r="D213" s="253"/>
      <c r="E213" s="253"/>
      <c r="F213" s="253"/>
      <c r="G213" s="578"/>
    </row>
    <row r="214" spans="1:7" s="528" customFormat="1" x14ac:dyDescent="0.25">
      <c r="A214" s="253"/>
      <c r="B214" s="536"/>
      <c r="C214" s="537"/>
      <c r="D214" s="253"/>
      <c r="E214" s="253"/>
      <c r="F214" s="253"/>
      <c r="G214" s="578"/>
    </row>
    <row r="215" spans="1:7" s="528" customFormat="1" x14ac:dyDescent="0.25">
      <c r="A215" s="253"/>
      <c r="B215" s="536"/>
      <c r="C215" s="537"/>
      <c r="D215" s="253"/>
      <c r="E215" s="253"/>
      <c r="F215" s="253"/>
      <c r="G215" s="578"/>
    </row>
    <row r="216" spans="1:7" s="528" customFormat="1" x14ac:dyDescent="0.25">
      <c r="A216" s="253"/>
      <c r="B216" s="536"/>
      <c r="C216" s="537"/>
      <c r="D216" s="253"/>
      <c r="E216" s="253"/>
      <c r="F216" s="253"/>
      <c r="G216" s="578"/>
    </row>
    <row r="217" spans="1:7" s="528" customFormat="1" x14ac:dyDescent="0.25">
      <c r="A217" s="253"/>
      <c r="B217" s="536"/>
      <c r="C217" s="537"/>
      <c r="D217" s="253"/>
      <c r="E217" s="253"/>
      <c r="F217" s="253"/>
      <c r="G217" s="578"/>
    </row>
    <row r="218" spans="1:7" s="528" customFormat="1" x14ac:dyDescent="0.25">
      <c r="A218" s="253"/>
      <c r="B218" s="536"/>
      <c r="C218" s="537"/>
      <c r="D218" s="253"/>
      <c r="E218" s="253"/>
      <c r="F218" s="253"/>
      <c r="G218" s="578"/>
    </row>
    <row r="219" spans="1:7" s="528" customFormat="1" x14ac:dyDescent="0.25">
      <c r="A219" s="253"/>
      <c r="B219" s="536"/>
      <c r="C219" s="537"/>
      <c r="D219" s="253"/>
      <c r="E219" s="253"/>
      <c r="F219" s="253"/>
      <c r="G219" s="578"/>
    </row>
    <row r="220" spans="1:7" s="528" customFormat="1" x14ac:dyDescent="0.25">
      <c r="A220" s="253"/>
      <c r="B220" s="536"/>
      <c r="C220" s="537"/>
      <c r="D220" s="253"/>
      <c r="E220" s="253"/>
      <c r="F220" s="253"/>
      <c r="G220" s="578"/>
    </row>
    <row r="221" spans="1:7" s="528" customFormat="1" x14ac:dyDescent="0.25">
      <c r="A221" s="253"/>
      <c r="B221" s="536"/>
      <c r="C221" s="537"/>
      <c r="D221" s="253"/>
      <c r="E221" s="253"/>
      <c r="F221" s="253"/>
      <c r="G221" s="578"/>
    </row>
    <row r="222" spans="1:7" s="528" customFormat="1" x14ac:dyDescent="0.25">
      <c r="A222" s="253"/>
      <c r="B222" s="536"/>
      <c r="C222" s="537"/>
      <c r="D222" s="253"/>
      <c r="E222" s="253"/>
      <c r="F222" s="253"/>
      <c r="G222" s="578"/>
    </row>
    <row r="223" spans="1:7" s="528" customFormat="1" x14ac:dyDescent="0.25">
      <c r="A223" s="253"/>
      <c r="B223" s="536"/>
      <c r="C223" s="537"/>
      <c r="D223" s="253"/>
      <c r="E223" s="253"/>
      <c r="F223" s="253"/>
      <c r="G223" s="578"/>
    </row>
    <row r="224" spans="1:7" s="528" customFormat="1" x14ac:dyDescent="0.25">
      <c r="A224" s="253"/>
      <c r="B224" s="536"/>
      <c r="C224" s="537"/>
      <c r="D224" s="253"/>
      <c r="E224" s="253"/>
      <c r="F224" s="253"/>
      <c r="G224" s="578"/>
    </row>
    <row r="225" spans="1:7" s="528" customFormat="1" x14ac:dyDescent="0.25">
      <c r="A225" s="253"/>
      <c r="B225" s="536"/>
      <c r="C225" s="537"/>
      <c r="D225" s="253"/>
      <c r="E225" s="253"/>
      <c r="F225" s="253"/>
      <c r="G225" s="578"/>
    </row>
    <row r="226" spans="1:7" s="528" customFormat="1" x14ac:dyDescent="0.25">
      <c r="A226" s="253"/>
      <c r="B226" s="536"/>
      <c r="C226" s="537"/>
      <c r="D226" s="253"/>
      <c r="E226" s="253"/>
      <c r="F226" s="253"/>
      <c r="G226" s="578"/>
    </row>
    <row r="227" spans="1:7" s="528" customFormat="1" x14ac:dyDescent="0.25">
      <c r="A227" s="253"/>
      <c r="B227" s="536"/>
      <c r="C227" s="537"/>
      <c r="D227" s="253"/>
      <c r="E227" s="253"/>
      <c r="F227" s="253"/>
      <c r="G227" s="578"/>
    </row>
    <row r="228" spans="1:7" s="528" customFormat="1" x14ac:dyDescent="0.25">
      <c r="A228" s="253"/>
      <c r="B228" s="536"/>
      <c r="C228" s="537"/>
      <c r="D228" s="253"/>
      <c r="E228" s="253"/>
      <c r="F228" s="253"/>
      <c r="G228" s="578"/>
    </row>
    <row r="229" spans="1:7" s="528" customFormat="1" x14ac:dyDescent="0.25">
      <c r="A229" s="253"/>
      <c r="B229" s="536"/>
      <c r="C229" s="537"/>
      <c r="D229" s="253"/>
      <c r="E229" s="253"/>
      <c r="F229" s="253"/>
      <c r="G229" s="578"/>
    </row>
    <row r="230" spans="1:7" s="528" customFormat="1" x14ac:dyDescent="0.25">
      <c r="A230" s="253"/>
      <c r="B230" s="536"/>
      <c r="C230" s="537"/>
      <c r="D230" s="253"/>
      <c r="E230" s="253"/>
      <c r="F230" s="253"/>
      <c r="G230" s="578"/>
    </row>
    <row r="231" spans="1:7" s="528" customFormat="1" x14ac:dyDescent="0.25">
      <c r="A231" s="253"/>
      <c r="B231" s="536"/>
      <c r="C231" s="537"/>
      <c r="D231" s="253"/>
      <c r="E231" s="253"/>
      <c r="F231" s="253"/>
      <c r="G231" s="578"/>
    </row>
    <row r="232" spans="1:7" s="528" customFormat="1" x14ac:dyDescent="0.25">
      <c r="A232" s="253"/>
      <c r="B232" s="536"/>
      <c r="C232" s="537"/>
      <c r="D232" s="253"/>
      <c r="E232" s="253"/>
      <c r="F232" s="253"/>
      <c r="G232" s="578"/>
    </row>
    <row r="233" spans="1:7" s="528" customFormat="1" x14ac:dyDescent="0.25">
      <c r="A233" s="253"/>
      <c r="B233" s="536"/>
      <c r="C233" s="537"/>
      <c r="D233" s="253"/>
      <c r="E233" s="253"/>
      <c r="F233" s="253"/>
      <c r="G233" s="578"/>
    </row>
    <row r="234" spans="1:7" s="528" customFormat="1" x14ac:dyDescent="0.25">
      <c r="A234" s="253"/>
      <c r="B234" s="536"/>
      <c r="C234" s="537"/>
      <c r="D234" s="253"/>
      <c r="E234" s="253"/>
      <c r="F234" s="253"/>
      <c r="G234" s="578"/>
    </row>
    <row r="235" spans="1:7" s="528" customFormat="1" x14ac:dyDescent="0.25">
      <c r="A235" s="253"/>
      <c r="B235" s="536"/>
      <c r="C235" s="537"/>
      <c r="D235" s="253"/>
      <c r="E235" s="253"/>
      <c r="F235" s="253"/>
      <c r="G235" s="578"/>
    </row>
    <row r="236" spans="1:7" s="528" customFormat="1" x14ac:dyDescent="0.25">
      <c r="A236" s="253"/>
      <c r="B236" s="536"/>
      <c r="C236" s="537"/>
      <c r="D236" s="253"/>
      <c r="E236" s="253"/>
      <c r="F236" s="253"/>
      <c r="G236" s="578"/>
    </row>
    <row r="237" spans="1:7" s="528" customFormat="1" x14ac:dyDescent="0.25">
      <c r="A237" s="253"/>
      <c r="B237" s="536"/>
      <c r="C237" s="537"/>
      <c r="D237" s="253"/>
      <c r="E237" s="253"/>
      <c r="F237" s="253"/>
      <c r="G237" s="578"/>
    </row>
    <row r="238" spans="1:7" s="528" customFormat="1" x14ac:dyDescent="0.25">
      <c r="A238" s="253"/>
      <c r="B238" s="536"/>
      <c r="C238" s="537"/>
      <c r="D238" s="253"/>
      <c r="E238" s="253"/>
      <c r="F238" s="253"/>
      <c r="G238" s="578"/>
    </row>
    <row r="239" spans="1:7" s="528" customFormat="1" x14ac:dyDescent="0.25">
      <c r="A239" s="253"/>
      <c r="B239" s="536"/>
      <c r="C239" s="537"/>
      <c r="D239" s="253"/>
      <c r="E239" s="253"/>
      <c r="F239" s="253"/>
      <c r="G239" s="578"/>
    </row>
    <row r="240" spans="1:7" s="528" customFormat="1" x14ac:dyDescent="0.25">
      <c r="A240" s="253"/>
      <c r="B240" s="536"/>
      <c r="C240" s="537"/>
      <c r="D240" s="253"/>
      <c r="E240" s="253"/>
      <c r="F240" s="253"/>
      <c r="G240" s="578"/>
    </row>
    <row r="241" spans="1:7" s="528" customFormat="1" x14ac:dyDescent="0.25">
      <c r="A241" s="253"/>
      <c r="B241" s="536"/>
      <c r="C241" s="537"/>
      <c r="D241" s="253"/>
      <c r="E241" s="253"/>
      <c r="F241" s="253"/>
      <c r="G241" s="578"/>
    </row>
    <row r="242" spans="1:7" s="528" customFormat="1" x14ac:dyDescent="0.25">
      <c r="A242" s="253"/>
      <c r="B242" s="536"/>
      <c r="C242" s="537"/>
      <c r="D242" s="253"/>
      <c r="E242" s="253"/>
      <c r="F242" s="253"/>
      <c r="G242" s="578"/>
    </row>
    <row r="243" spans="1:7" s="528" customFormat="1" x14ac:dyDescent="0.25">
      <c r="A243" s="253"/>
      <c r="B243" s="536"/>
      <c r="C243" s="537"/>
      <c r="D243" s="253"/>
      <c r="E243" s="253"/>
      <c r="F243" s="253"/>
      <c r="G243" s="578"/>
    </row>
    <row r="244" spans="1:7" s="528" customFormat="1" x14ac:dyDescent="0.25">
      <c r="A244" s="253"/>
      <c r="B244" s="536"/>
      <c r="C244" s="537"/>
      <c r="D244" s="253"/>
      <c r="E244" s="253"/>
      <c r="F244" s="253"/>
      <c r="G244" s="578"/>
    </row>
    <row r="245" spans="1:7" s="528" customFormat="1" x14ac:dyDescent="0.25">
      <c r="A245" s="253"/>
      <c r="B245" s="536"/>
      <c r="C245" s="537"/>
      <c r="D245" s="253"/>
      <c r="E245" s="253"/>
      <c r="F245" s="253"/>
      <c r="G245" s="578"/>
    </row>
    <row r="246" spans="1:7" s="528" customFormat="1" x14ac:dyDescent="0.25">
      <c r="A246" s="253"/>
      <c r="B246" s="536"/>
      <c r="C246" s="537"/>
      <c r="D246" s="253"/>
      <c r="E246" s="253"/>
      <c r="F246" s="253"/>
      <c r="G246" s="578"/>
    </row>
    <row r="247" spans="1:7" s="528" customFormat="1" x14ac:dyDescent="0.25">
      <c r="A247" s="253"/>
      <c r="B247" s="536"/>
      <c r="C247" s="537"/>
      <c r="D247" s="253"/>
      <c r="E247" s="253"/>
      <c r="F247" s="253"/>
      <c r="G247" s="578"/>
    </row>
    <row r="248" spans="1:7" s="528" customFormat="1" x14ac:dyDescent="0.25">
      <c r="A248" s="253"/>
      <c r="B248" s="536"/>
      <c r="C248" s="537"/>
      <c r="D248" s="253"/>
      <c r="E248" s="253"/>
      <c r="F248" s="253"/>
      <c r="G248" s="578"/>
    </row>
    <row r="249" spans="1:7" s="528" customFormat="1" x14ac:dyDescent="0.25">
      <c r="A249" s="253"/>
      <c r="B249" s="536"/>
      <c r="C249" s="537"/>
      <c r="D249" s="253"/>
      <c r="E249" s="253"/>
      <c r="F249" s="253"/>
      <c r="G249" s="578"/>
    </row>
    <row r="250" spans="1:7" s="528" customFormat="1" x14ac:dyDescent="0.25">
      <c r="A250" s="253"/>
      <c r="B250" s="536"/>
      <c r="C250" s="537"/>
      <c r="D250" s="253"/>
      <c r="E250" s="253"/>
      <c r="F250" s="253"/>
      <c r="G250" s="578"/>
    </row>
    <row r="251" spans="1:7" s="528" customFormat="1" x14ac:dyDescent="0.25">
      <c r="A251" s="253"/>
      <c r="B251" s="536"/>
      <c r="C251" s="537"/>
      <c r="D251" s="253"/>
      <c r="E251" s="253"/>
      <c r="F251" s="253"/>
      <c r="G251" s="578"/>
    </row>
    <row r="252" spans="1:7" s="528" customFormat="1" x14ac:dyDescent="0.25">
      <c r="A252" s="253"/>
      <c r="B252" s="536"/>
      <c r="C252" s="537"/>
      <c r="D252" s="253"/>
      <c r="E252" s="253"/>
      <c r="F252" s="253"/>
      <c r="G252" s="578"/>
    </row>
    <row r="253" spans="1:7" s="528" customFormat="1" x14ac:dyDescent="0.25">
      <c r="A253" s="253"/>
      <c r="B253" s="536"/>
      <c r="C253" s="537"/>
      <c r="D253" s="253"/>
      <c r="E253" s="253"/>
      <c r="F253" s="253"/>
      <c r="G253" s="578"/>
    </row>
    <row r="254" spans="1:7" s="528" customFormat="1" x14ac:dyDescent="0.25">
      <c r="A254" s="253"/>
      <c r="B254" s="536"/>
      <c r="C254" s="537"/>
      <c r="D254" s="253"/>
      <c r="E254" s="253"/>
      <c r="F254" s="253"/>
      <c r="G254" s="578"/>
    </row>
    <row r="255" spans="1:7" s="528" customFormat="1" x14ac:dyDescent="0.25">
      <c r="A255" s="253"/>
      <c r="B255" s="536"/>
      <c r="C255" s="537"/>
      <c r="D255" s="253"/>
      <c r="E255" s="253"/>
      <c r="F255" s="253"/>
      <c r="G255" s="578"/>
    </row>
    <row r="256" spans="1:7" s="528" customFormat="1" x14ac:dyDescent="0.25">
      <c r="A256" s="253"/>
      <c r="B256" s="536"/>
      <c r="C256" s="537"/>
      <c r="D256" s="253"/>
      <c r="E256" s="253"/>
      <c r="F256" s="253"/>
      <c r="G256" s="578"/>
    </row>
    <row r="257" spans="1:7" s="528" customFormat="1" x14ac:dyDescent="0.25">
      <c r="A257" s="253"/>
      <c r="B257" s="536"/>
      <c r="C257" s="537"/>
      <c r="D257" s="253"/>
      <c r="E257" s="253"/>
      <c r="F257" s="253"/>
      <c r="G257" s="578"/>
    </row>
    <row r="258" spans="1:7" s="528" customFormat="1" x14ac:dyDescent="0.25">
      <c r="A258" s="253"/>
      <c r="B258" s="536"/>
      <c r="C258" s="537"/>
      <c r="D258" s="253"/>
      <c r="E258" s="253"/>
      <c r="F258" s="253"/>
      <c r="G258" s="578"/>
    </row>
    <row r="259" spans="1:7" s="528" customFormat="1" x14ac:dyDescent="0.25">
      <c r="A259" s="253"/>
      <c r="B259" s="536"/>
      <c r="C259" s="537"/>
      <c r="D259" s="253"/>
      <c r="E259" s="253"/>
      <c r="F259" s="253"/>
      <c r="G259" s="578"/>
    </row>
    <row r="260" spans="1:7" s="528" customFormat="1" x14ac:dyDescent="0.25">
      <c r="A260" s="253"/>
      <c r="B260" s="536"/>
      <c r="C260" s="537"/>
      <c r="D260" s="253"/>
      <c r="E260" s="253"/>
      <c r="F260" s="253"/>
      <c r="G260" s="578"/>
    </row>
    <row r="261" spans="1:7" s="528" customFormat="1" x14ac:dyDescent="0.25">
      <c r="A261" s="253"/>
      <c r="B261" s="536"/>
      <c r="C261" s="537"/>
      <c r="D261" s="253"/>
      <c r="E261" s="253"/>
      <c r="F261" s="253"/>
      <c r="G261" s="578"/>
    </row>
    <row r="262" spans="1:7" s="528" customFormat="1" x14ac:dyDescent="0.25">
      <c r="A262" s="253"/>
      <c r="B262" s="536"/>
      <c r="C262" s="537"/>
      <c r="D262" s="253"/>
      <c r="E262" s="253"/>
      <c r="F262" s="253"/>
      <c r="G262" s="578"/>
    </row>
    <row r="263" spans="1:7" s="528" customFormat="1" x14ac:dyDescent="0.25">
      <c r="A263" s="253"/>
      <c r="B263" s="536"/>
      <c r="C263" s="537"/>
      <c r="D263" s="253"/>
      <c r="E263" s="253"/>
      <c r="F263" s="253"/>
      <c r="G263" s="578"/>
    </row>
    <row r="264" spans="1:7" s="528" customFormat="1" x14ac:dyDescent="0.25">
      <c r="A264" s="253"/>
      <c r="B264" s="536"/>
      <c r="C264" s="537"/>
      <c r="D264" s="253"/>
      <c r="E264" s="253"/>
      <c r="F264" s="253"/>
      <c r="G264" s="578"/>
    </row>
    <row r="265" spans="1:7" s="528" customFormat="1" x14ac:dyDescent="0.25">
      <c r="A265" s="253"/>
      <c r="B265" s="536"/>
      <c r="C265" s="537"/>
      <c r="D265" s="253"/>
      <c r="E265" s="253"/>
      <c r="F265" s="253"/>
      <c r="G265" s="578"/>
    </row>
    <row r="266" spans="1:7" s="528" customFormat="1" x14ac:dyDescent="0.25">
      <c r="A266" s="253"/>
      <c r="B266" s="536"/>
      <c r="C266" s="537"/>
      <c r="D266" s="253"/>
      <c r="E266" s="253"/>
      <c r="F266" s="253"/>
      <c r="G266" s="578"/>
    </row>
    <row r="267" spans="1:7" s="528" customFormat="1" x14ac:dyDescent="0.25">
      <c r="A267" s="253"/>
      <c r="B267" s="536"/>
      <c r="C267" s="537"/>
      <c r="D267" s="253"/>
      <c r="E267" s="253"/>
      <c r="F267" s="253"/>
      <c r="G267" s="578"/>
    </row>
    <row r="268" spans="1:7" s="528" customFormat="1" x14ac:dyDescent="0.25">
      <c r="A268" s="253"/>
      <c r="B268" s="536"/>
      <c r="C268" s="537"/>
      <c r="D268" s="253"/>
      <c r="E268" s="253"/>
      <c r="F268" s="253"/>
      <c r="G268" s="578"/>
    </row>
    <row r="269" spans="1:7" s="528" customFormat="1" x14ac:dyDescent="0.25">
      <c r="A269" s="253"/>
      <c r="B269" s="536"/>
      <c r="C269" s="537"/>
      <c r="D269" s="253"/>
      <c r="E269" s="253"/>
      <c r="F269" s="253"/>
      <c r="G269" s="578"/>
    </row>
    <row r="270" spans="1:7" s="528" customFormat="1" x14ac:dyDescent="0.25">
      <c r="A270" s="253"/>
      <c r="B270" s="536"/>
      <c r="C270" s="537"/>
      <c r="D270" s="253"/>
      <c r="E270" s="253"/>
      <c r="F270" s="253"/>
      <c r="G270" s="578"/>
    </row>
    <row r="271" spans="1:7" s="528" customFormat="1" x14ac:dyDescent="0.25">
      <c r="A271" s="253"/>
      <c r="B271" s="536"/>
      <c r="C271" s="537"/>
      <c r="D271" s="253"/>
      <c r="E271" s="253"/>
      <c r="F271" s="253"/>
      <c r="G271" s="578"/>
    </row>
    <row r="272" spans="1:7" s="528" customFormat="1" x14ac:dyDescent="0.25">
      <c r="A272" s="253"/>
      <c r="B272" s="536"/>
      <c r="C272" s="537"/>
      <c r="D272" s="253"/>
      <c r="E272" s="253"/>
      <c r="F272" s="253"/>
      <c r="G272" s="578"/>
    </row>
    <row r="273" spans="1:7" s="528" customFormat="1" x14ac:dyDescent="0.25">
      <c r="A273" s="253"/>
      <c r="B273" s="536"/>
      <c r="C273" s="537"/>
      <c r="D273" s="253"/>
      <c r="E273" s="253"/>
      <c r="F273" s="253"/>
      <c r="G273" s="578"/>
    </row>
    <row r="274" spans="1:7" s="528" customFormat="1" x14ac:dyDescent="0.25">
      <c r="A274" s="253"/>
      <c r="B274" s="536"/>
      <c r="C274" s="537"/>
      <c r="D274" s="253"/>
      <c r="E274" s="253"/>
      <c r="F274" s="253"/>
      <c r="G274" s="578"/>
    </row>
    <row r="275" spans="1:7" s="528" customFormat="1" x14ac:dyDescent="0.25">
      <c r="A275" s="253"/>
      <c r="B275" s="536"/>
      <c r="C275" s="537"/>
      <c r="D275" s="253"/>
      <c r="E275" s="253"/>
      <c r="F275" s="253"/>
      <c r="G275" s="578"/>
    </row>
    <row r="276" spans="1:7" s="528" customFormat="1" x14ac:dyDescent="0.25">
      <c r="A276" s="253"/>
      <c r="B276" s="536"/>
      <c r="C276" s="537"/>
      <c r="D276" s="253"/>
      <c r="E276" s="253"/>
      <c r="F276" s="253"/>
      <c r="G276" s="578"/>
    </row>
    <row r="277" spans="1:7" s="528" customFormat="1" x14ac:dyDescent="0.25">
      <c r="A277" s="253"/>
      <c r="B277" s="536"/>
      <c r="C277" s="537"/>
      <c r="D277" s="253"/>
      <c r="E277" s="253"/>
      <c r="F277" s="253"/>
      <c r="G277" s="578"/>
    </row>
    <row r="278" spans="1:7" s="528" customFormat="1" x14ac:dyDescent="0.25">
      <c r="A278" s="253"/>
      <c r="B278" s="536"/>
      <c r="C278" s="537"/>
      <c r="D278" s="253"/>
      <c r="E278" s="253"/>
      <c r="F278" s="253"/>
      <c r="G278" s="578"/>
    </row>
    <row r="279" spans="1:7" s="528" customFormat="1" x14ac:dyDescent="0.25">
      <c r="A279" s="253"/>
      <c r="B279" s="536"/>
      <c r="C279" s="537"/>
      <c r="D279" s="253"/>
      <c r="E279" s="253"/>
      <c r="F279" s="253"/>
      <c r="G279" s="578"/>
    </row>
    <row r="280" spans="1:7" s="528" customFormat="1" x14ac:dyDescent="0.25">
      <c r="A280" s="253"/>
      <c r="B280" s="536"/>
      <c r="C280" s="537"/>
      <c r="D280" s="253"/>
      <c r="E280" s="253"/>
      <c r="F280" s="253"/>
      <c r="G280" s="578"/>
    </row>
    <row r="281" spans="1:7" s="528" customFormat="1" x14ac:dyDescent="0.25">
      <c r="A281" s="253"/>
      <c r="B281" s="536"/>
      <c r="C281" s="537"/>
      <c r="D281" s="253"/>
      <c r="E281" s="253"/>
      <c r="F281" s="253"/>
      <c r="G281" s="578"/>
    </row>
    <row r="282" spans="1:7" s="528" customFormat="1" x14ac:dyDescent="0.25">
      <c r="A282" s="253"/>
      <c r="B282" s="536"/>
      <c r="C282" s="537"/>
      <c r="D282" s="253"/>
      <c r="E282" s="253"/>
      <c r="F282" s="253"/>
      <c r="G282" s="578"/>
    </row>
    <row r="283" spans="1:7" s="528" customFormat="1" x14ac:dyDescent="0.25">
      <c r="A283" s="253"/>
      <c r="B283" s="536"/>
      <c r="C283" s="537"/>
      <c r="D283" s="253"/>
      <c r="E283" s="253"/>
      <c r="F283" s="253"/>
      <c r="G283" s="578"/>
    </row>
    <row r="284" spans="1:7" s="528" customFormat="1" x14ac:dyDescent="0.25">
      <c r="A284" s="253"/>
      <c r="B284" s="536"/>
      <c r="C284" s="537"/>
      <c r="D284" s="253"/>
      <c r="E284" s="253"/>
      <c r="F284" s="253"/>
      <c r="G284" s="578"/>
    </row>
    <row r="285" spans="1:7" s="528" customFormat="1" x14ac:dyDescent="0.25">
      <c r="A285" s="253"/>
      <c r="B285" s="536"/>
      <c r="C285" s="537"/>
      <c r="D285" s="253"/>
      <c r="E285" s="253"/>
      <c r="F285" s="253"/>
      <c r="G285" s="578"/>
    </row>
    <row r="286" spans="1:7" s="528" customFormat="1" x14ac:dyDescent="0.25">
      <c r="A286" s="253"/>
      <c r="B286" s="536"/>
      <c r="C286" s="537"/>
      <c r="D286" s="253"/>
      <c r="E286" s="253"/>
      <c r="F286" s="253"/>
      <c r="G286" s="578"/>
    </row>
    <row r="287" spans="1:7" s="528" customFormat="1" x14ac:dyDescent="0.25">
      <c r="A287" s="253"/>
      <c r="B287" s="536"/>
      <c r="C287" s="537"/>
      <c r="D287" s="253"/>
      <c r="E287" s="253"/>
      <c r="F287" s="253"/>
      <c r="G287" s="578"/>
    </row>
    <row r="288" spans="1:7" s="528" customFormat="1" x14ac:dyDescent="0.25">
      <c r="A288" s="253"/>
      <c r="B288" s="536"/>
      <c r="C288" s="537"/>
      <c r="D288" s="253"/>
      <c r="E288" s="253"/>
      <c r="F288" s="253"/>
      <c r="G288" s="578"/>
    </row>
    <row r="289" spans="1:7" s="528" customFormat="1" x14ac:dyDescent="0.25">
      <c r="A289" s="253"/>
      <c r="B289" s="536"/>
      <c r="C289" s="537"/>
      <c r="D289" s="253"/>
      <c r="E289" s="253"/>
      <c r="F289" s="253"/>
      <c r="G289" s="578"/>
    </row>
    <row r="290" spans="1:7" s="528" customFormat="1" x14ac:dyDescent="0.25">
      <c r="A290" s="253"/>
      <c r="B290" s="536"/>
      <c r="C290" s="537"/>
      <c r="D290" s="253"/>
      <c r="E290" s="253"/>
      <c r="F290" s="253"/>
      <c r="G290" s="578"/>
    </row>
    <row r="291" spans="1:7" s="528" customFormat="1" x14ac:dyDescent="0.25">
      <c r="A291" s="253"/>
      <c r="B291" s="536"/>
      <c r="C291" s="537"/>
      <c r="D291" s="253"/>
      <c r="E291" s="253"/>
      <c r="F291" s="253"/>
      <c r="G291" s="578"/>
    </row>
    <row r="292" spans="1:7" s="528" customFormat="1" x14ac:dyDescent="0.25">
      <c r="A292" s="253"/>
      <c r="B292" s="536"/>
      <c r="C292" s="537"/>
      <c r="D292" s="253"/>
      <c r="E292" s="253"/>
      <c r="F292" s="253"/>
      <c r="G292" s="578"/>
    </row>
    <row r="293" spans="1:7" s="528" customFormat="1" x14ac:dyDescent="0.25">
      <c r="A293" s="253"/>
      <c r="B293" s="536"/>
      <c r="C293" s="537"/>
      <c r="D293" s="253"/>
      <c r="E293" s="253"/>
      <c r="F293" s="253"/>
      <c r="G293" s="578"/>
    </row>
    <row r="294" spans="1:7" s="528" customFormat="1" x14ac:dyDescent="0.25">
      <c r="A294" s="253"/>
      <c r="B294" s="536"/>
      <c r="C294" s="537"/>
      <c r="D294" s="253"/>
      <c r="E294" s="253"/>
      <c r="F294" s="253"/>
      <c r="G294" s="578"/>
    </row>
    <row r="295" spans="1:7" s="528" customFormat="1" x14ac:dyDescent="0.25">
      <c r="A295" s="253"/>
      <c r="B295" s="536"/>
      <c r="C295" s="537"/>
      <c r="D295" s="253"/>
      <c r="E295" s="253"/>
      <c r="F295" s="253"/>
      <c r="G295" s="578"/>
    </row>
    <row r="296" spans="1:7" s="528" customFormat="1" x14ac:dyDescent="0.25">
      <c r="A296" s="253"/>
      <c r="B296" s="536"/>
      <c r="C296" s="537"/>
      <c r="D296" s="253"/>
      <c r="E296" s="253"/>
      <c r="F296" s="253"/>
      <c r="G296" s="578"/>
    </row>
    <row r="297" spans="1:7" s="528" customFormat="1" x14ac:dyDescent="0.25">
      <c r="A297" s="253"/>
      <c r="B297" s="536"/>
      <c r="C297" s="537"/>
      <c r="D297" s="253"/>
      <c r="E297" s="253"/>
      <c r="F297" s="253"/>
      <c r="G297" s="578"/>
    </row>
    <row r="298" spans="1:7" s="528" customFormat="1" x14ac:dyDescent="0.25">
      <c r="A298" s="253"/>
      <c r="B298" s="536"/>
      <c r="C298" s="537"/>
      <c r="D298" s="253"/>
      <c r="E298" s="253"/>
      <c r="F298" s="253"/>
      <c r="G298" s="578"/>
    </row>
    <row r="299" spans="1:7" s="528" customFormat="1" x14ac:dyDescent="0.25">
      <c r="A299" s="253"/>
      <c r="B299" s="536"/>
      <c r="C299" s="537"/>
      <c r="D299" s="253"/>
      <c r="E299" s="253"/>
      <c r="F299" s="253"/>
      <c r="G299" s="578"/>
    </row>
    <row r="300" spans="1:7" s="528" customFormat="1" x14ac:dyDescent="0.25">
      <c r="A300" s="253"/>
      <c r="B300" s="536"/>
      <c r="C300" s="537"/>
      <c r="D300" s="253"/>
      <c r="E300" s="253"/>
      <c r="F300" s="253"/>
      <c r="G300" s="578"/>
    </row>
    <row r="301" spans="1:7" s="528" customFormat="1" x14ac:dyDescent="0.25">
      <c r="A301" s="253"/>
      <c r="B301" s="536"/>
      <c r="C301" s="537"/>
      <c r="D301" s="253"/>
      <c r="E301" s="253"/>
      <c r="F301" s="253"/>
      <c r="G301" s="578"/>
    </row>
    <row r="302" spans="1:7" s="528" customFormat="1" x14ac:dyDescent="0.25">
      <c r="A302" s="253"/>
      <c r="B302" s="536"/>
      <c r="C302" s="537"/>
      <c r="D302" s="253"/>
      <c r="E302" s="253"/>
      <c r="F302" s="253"/>
      <c r="G302" s="578"/>
    </row>
    <row r="303" spans="1:7" s="528" customFormat="1" x14ac:dyDescent="0.25">
      <c r="A303" s="253"/>
      <c r="B303" s="536"/>
      <c r="C303" s="537"/>
      <c r="D303" s="253"/>
      <c r="E303" s="253"/>
      <c r="F303" s="253"/>
      <c r="G303" s="578"/>
    </row>
    <row r="304" spans="1:7" s="528" customFormat="1" x14ac:dyDescent="0.25">
      <c r="A304" s="253"/>
      <c r="B304" s="536"/>
      <c r="C304" s="537"/>
      <c r="D304" s="253"/>
      <c r="E304" s="253"/>
      <c r="F304" s="253"/>
      <c r="G304" s="578"/>
    </row>
    <row r="305" spans="1:7" s="528" customFormat="1" x14ac:dyDescent="0.25">
      <c r="A305" s="253"/>
      <c r="B305" s="536"/>
      <c r="C305" s="537"/>
      <c r="D305" s="253"/>
      <c r="E305" s="253"/>
      <c r="F305" s="253"/>
      <c r="G305" s="578"/>
    </row>
    <row r="306" spans="1:7" s="528" customFormat="1" x14ac:dyDescent="0.25">
      <c r="A306" s="253"/>
      <c r="B306" s="536"/>
      <c r="C306" s="537"/>
      <c r="D306" s="253"/>
      <c r="E306" s="253"/>
      <c r="F306" s="253"/>
      <c r="G306" s="578"/>
    </row>
    <row r="307" spans="1:7" s="528" customFormat="1" x14ac:dyDescent="0.25">
      <c r="A307" s="253"/>
      <c r="B307" s="536"/>
      <c r="C307" s="537"/>
      <c r="D307" s="253"/>
      <c r="E307" s="253"/>
      <c r="F307" s="253"/>
      <c r="G307" s="578"/>
    </row>
    <row r="308" spans="1:7" s="528" customFormat="1" x14ac:dyDescent="0.25">
      <c r="A308" s="253"/>
      <c r="B308" s="536"/>
      <c r="C308" s="537"/>
      <c r="D308" s="253"/>
      <c r="E308" s="253"/>
      <c r="F308" s="253"/>
      <c r="G308" s="578"/>
    </row>
    <row r="309" spans="1:7" s="528" customFormat="1" x14ac:dyDescent="0.25">
      <c r="A309" s="253"/>
      <c r="B309" s="536"/>
      <c r="C309" s="537"/>
      <c r="D309" s="253"/>
      <c r="E309" s="253"/>
      <c r="F309" s="253"/>
      <c r="G309" s="578"/>
    </row>
    <row r="310" spans="1:7" s="528" customFormat="1" x14ac:dyDescent="0.25">
      <c r="A310" s="253"/>
      <c r="B310" s="536"/>
      <c r="C310" s="537"/>
      <c r="D310" s="253"/>
      <c r="E310" s="253"/>
      <c r="F310" s="253"/>
      <c r="G310" s="578"/>
    </row>
    <row r="311" spans="1:7" s="528" customFormat="1" x14ac:dyDescent="0.25">
      <c r="A311" s="253"/>
      <c r="B311" s="536"/>
      <c r="C311" s="537"/>
      <c r="D311" s="253"/>
      <c r="E311" s="253"/>
      <c r="F311" s="253"/>
      <c r="G311" s="578"/>
    </row>
    <row r="312" spans="1:7" s="528" customFormat="1" x14ac:dyDescent="0.25">
      <c r="A312" s="253"/>
      <c r="B312" s="536"/>
      <c r="C312" s="537"/>
      <c r="D312" s="253"/>
      <c r="E312" s="253"/>
      <c r="F312" s="253"/>
      <c r="G312" s="578"/>
    </row>
    <row r="313" spans="1:7" s="528" customFormat="1" x14ac:dyDescent="0.25">
      <c r="A313" s="253"/>
      <c r="B313" s="536"/>
      <c r="C313" s="537"/>
      <c r="D313" s="253"/>
      <c r="E313" s="253"/>
      <c r="F313" s="253"/>
      <c r="G313" s="578"/>
    </row>
    <row r="314" spans="1:7" s="528" customFormat="1" x14ac:dyDescent="0.25">
      <c r="A314" s="253"/>
      <c r="B314" s="536"/>
      <c r="C314" s="537"/>
      <c r="D314" s="253"/>
      <c r="E314" s="253"/>
      <c r="F314" s="253"/>
      <c r="G314" s="578"/>
    </row>
    <row r="315" spans="1:7" s="528" customFormat="1" x14ac:dyDescent="0.25">
      <c r="A315" s="253"/>
      <c r="B315" s="536"/>
      <c r="C315" s="537"/>
      <c r="D315" s="253"/>
      <c r="E315" s="253"/>
      <c r="F315" s="253"/>
      <c r="G315" s="578"/>
    </row>
    <row r="316" spans="1:7" s="528" customFormat="1" x14ac:dyDescent="0.25">
      <c r="A316" s="253"/>
      <c r="B316" s="536"/>
      <c r="C316" s="537"/>
      <c r="D316" s="253"/>
      <c r="E316" s="253"/>
      <c r="F316" s="253"/>
      <c r="G316" s="578"/>
    </row>
    <row r="317" spans="1:7" s="528" customFormat="1" x14ac:dyDescent="0.25">
      <c r="A317" s="253"/>
      <c r="B317" s="536"/>
      <c r="C317" s="537"/>
      <c r="D317" s="253"/>
      <c r="E317" s="253"/>
      <c r="F317" s="253"/>
      <c r="G317" s="578"/>
    </row>
    <row r="318" spans="1:7" s="528" customFormat="1" x14ac:dyDescent="0.25">
      <c r="A318" s="253"/>
      <c r="B318" s="536"/>
      <c r="C318" s="537"/>
      <c r="D318" s="253"/>
      <c r="E318" s="253"/>
      <c r="F318" s="253"/>
      <c r="G318" s="578"/>
    </row>
    <row r="319" spans="1:7" s="528" customFormat="1" x14ac:dyDescent="0.25">
      <c r="A319" s="253"/>
      <c r="B319" s="536"/>
      <c r="C319" s="537"/>
      <c r="D319" s="253"/>
      <c r="E319" s="253"/>
      <c r="F319" s="253"/>
      <c r="G319" s="578"/>
    </row>
    <row r="320" spans="1:7" s="528" customFormat="1" x14ac:dyDescent="0.25">
      <c r="A320" s="253"/>
      <c r="B320" s="536"/>
      <c r="C320" s="537"/>
      <c r="D320" s="253"/>
      <c r="E320" s="253"/>
      <c r="F320" s="253"/>
      <c r="G320" s="578"/>
    </row>
    <row r="321" spans="1:7" s="528" customFormat="1" x14ac:dyDescent="0.25">
      <c r="A321" s="253"/>
      <c r="B321" s="536"/>
      <c r="C321" s="537"/>
      <c r="D321" s="253"/>
      <c r="E321" s="253"/>
      <c r="F321" s="253"/>
      <c r="G321" s="578"/>
    </row>
    <row r="322" spans="1:7" s="528" customFormat="1" x14ac:dyDescent="0.25">
      <c r="A322" s="253"/>
      <c r="B322" s="536"/>
      <c r="C322" s="537"/>
      <c r="D322" s="253"/>
      <c r="E322" s="253"/>
      <c r="F322" s="253"/>
      <c r="G322" s="578"/>
    </row>
    <row r="323" spans="1:7" s="528" customFormat="1" x14ac:dyDescent="0.25">
      <c r="A323" s="253"/>
      <c r="B323" s="536"/>
      <c r="C323" s="537"/>
      <c r="D323" s="253"/>
      <c r="E323" s="253"/>
      <c r="F323" s="253"/>
      <c r="G323" s="578"/>
    </row>
    <row r="324" spans="1:7" s="528" customFormat="1" x14ac:dyDescent="0.25">
      <c r="A324" s="253"/>
      <c r="B324" s="536"/>
      <c r="C324" s="537"/>
      <c r="D324" s="253"/>
      <c r="E324" s="253"/>
      <c r="F324" s="253"/>
      <c r="G324" s="578"/>
    </row>
    <row r="325" spans="1:7" s="528" customFormat="1" x14ac:dyDescent="0.25">
      <c r="A325" s="253"/>
      <c r="B325" s="536"/>
      <c r="C325" s="537"/>
      <c r="D325" s="253"/>
      <c r="E325" s="253"/>
      <c r="F325" s="253"/>
      <c r="G325" s="578"/>
    </row>
    <row r="326" spans="1:7" s="528" customFormat="1" x14ac:dyDescent="0.25">
      <c r="A326" s="253"/>
      <c r="B326" s="536"/>
      <c r="C326" s="537"/>
      <c r="D326" s="253"/>
      <c r="E326" s="253"/>
      <c r="F326" s="253"/>
      <c r="G326" s="578"/>
    </row>
    <row r="327" spans="1:7" s="528" customFormat="1" x14ac:dyDescent="0.25">
      <c r="A327" s="253"/>
      <c r="B327" s="536"/>
      <c r="C327" s="537"/>
      <c r="D327" s="253"/>
      <c r="E327" s="253"/>
      <c r="F327" s="253"/>
      <c r="G327" s="578"/>
    </row>
    <row r="328" spans="1:7" s="528" customFormat="1" x14ac:dyDescent="0.25">
      <c r="A328" s="253"/>
      <c r="B328" s="536"/>
      <c r="C328" s="537"/>
      <c r="D328" s="253"/>
      <c r="E328" s="253"/>
      <c r="F328" s="253"/>
      <c r="G328" s="578"/>
    </row>
    <row r="329" spans="1:7" s="528" customFormat="1" x14ac:dyDescent="0.25">
      <c r="A329" s="253"/>
      <c r="B329" s="536"/>
      <c r="C329" s="537"/>
      <c r="D329" s="253"/>
      <c r="E329" s="253"/>
      <c r="F329" s="253"/>
      <c r="G329" s="578"/>
    </row>
    <row r="330" spans="1:7" s="528" customFormat="1" x14ac:dyDescent="0.25">
      <c r="A330" s="253"/>
      <c r="B330" s="536"/>
      <c r="C330" s="537"/>
      <c r="D330" s="253"/>
      <c r="E330" s="253"/>
      <c r="F330" s="253"/>
      <c r="G330" s="578"/>
    </row>
    <row r="331" spans="1:7" s="528" customFormat="1" x14ac:dyDescent="0.25">
      <c r="A331" s="253"/>
      <c r="B331" s="536"/>
      <c r="C331" s="537"/>
      <c r="D331" s="253"/>
      <c r="E331" s="253"/>
      <c r="F331" s="253"/>
      <c r="G331" s="578"/>
    </row>
    <row r="332" spans="1:7" s="528" customFormat="1" x14ac:dyDescent="0.25">
      <c r="A332" s="253"/>
      <c r="B332" s="536"/>
      <c r="C332" s="537"/>
      <c r="D332" s="253"/>
      <c r="E332" s="253"/>
      <c r="F332" s="253"/>
      <c r="G332" s="578"/>
    </row>
    <row r="333" spans="1:7" s="528" customFormat="1" x14ac:dyDescent="0.25">
      <c r="A333" s="253"/>
      <c r="B333" s="536"/>
      <c r="C333" s="537"/>
      <c r="D333" s="253"/>
      <c r="E333" s="253"/>
      <c r="F333" s="253"/>
      <c r="G333" s="578"/>
    </row>
    <row r="334" spans="1:7" s="528" customFormat="1" x14ac:dyDescent="0.25">
      <c r="A334" s="253"/>
      <c r="B334" s="536"/>
      <c r="C334" s="537"/>
      <c r="D334" s="253"/>
      <c r="E334" s="253"/>
      <c r="F334" s="253"/>
      <c r="G334" s="578"/>
    </row>
    <row r="335" spans="1:7" s="528" customFormat="1" x14ac:dyDescent="0.25">
      <c r="A335" s="253"/>
      <c r="B335" s="536"/>
      <c r="C335" s="537"/>
      <c r="D335" s="253"/>
      <c r="E335" s="253"/>
      <c r="F335" s="253"/>
      <c r="G335" s="578"/>
    </row>
    <row r="336" spans="1:7" s="528" customFormat="1" x14ac:dyDescent="0.25">
      <c r="A336" s="253"/>
      <c r="B336" s="536"/>
      <c r="C336" s="537"/>
      <c r="D336" s="253"/>
      <c r="E336" s="253"/>
      <c r="F336" s="253"/>
      <c r="G336" s="578"/>
    </row>
    <row r="337" spans="1:7" s="528" customFormat="1" x14ac:dyDescent="0.25">
      <c r="A337" s="253"/>
      <c r="B337" s="536"/>
      <c r="C337" s="537"/>
      <c r="D337" s="253"/>
      <c r="E337" s="253"/>
      <c r="F337" s="253"/>
      <c r="G337" s="578"/>
    </row>
    <row r="338" spans="1:7" s="528" customFormat="1" x14ac:dyDescent="0.25">
      <c r="A338" s="253"/>
      <c r="B338" s="536"/>
      <c r="C338" s="537"/>
      <c r="D338" s="253"/>
      <c r="E338" s="253"/>
      <c r="F338" s="253"/>
      <c r="G338" s="578"/>
    </row>
    <row r="339" spans="1:7" s="528" customFormat="1" x14ac:dyDescent="0.25">
      <c r="A339" s="253"/>
      <c r="B339" s="536"/>
      <c r="C339" s="537"/>
      <c r="D339" s="253"/>
      <c r="E339" s="253"/>
      <c r="F339" s="253"/>
      <c r="G339" s="578"/>
    </row>
    <row r="340" spans="1:7" s="528" customFormat="1" x14ac:dyDescent="0.25">
      <c r="A340" s="253"/>
      <c r="B340" s="536"/>
      <c r="C340" s="537"/>
      <c r="D340" s="253"/>
      <c r="E340" s="253"/>
      <c r="F340" s="253"/>
      <c r="G340" s="578"/>
    </row>
    <row r="341" spans="1:7" s="528" customFormat="1" x14ac:dyDescent="0.25">
      <c r="A341" s="253"/>
      <c r="B341" s="536"/>
      <c r="C341" s="537"/>
      <c r="D341" s="253"/>
      <c r="E341" s="253"/>
      <c r="F341" s="253"/>
      <c r="G341" s="578"/>
    </row>
    <row r="342" spans="1:7" s="528" customFormat="1" x14ac:dyDescent="0.25">
      <c r="A342" s="253"/>
      <c r="B342" s="536"/>
      <c r="C342" s="537"/>
      <c r="D342" s="253"/>
      <c r="E342" s="253"/>
      <c r="F342" s="253"/>
      <c r="G342" s="578"/>
    </row>
    <row r="343" spans="1:7" s="528" customFormat="1" x14ac:dyDescent="0.25">
      <c r="A343" s="253"/>
      <c r="B343" s="536"/>
      <c r="C343" s="537"/>
      <c r="D343" s="253"/>
      <c r="E343" s="253"/>
      <c r="F343" s="253"/>
      <c r="G343" s="578"/>
    </row>
    <row r="344" spans="1:7" s="528" customFormat="1" x14ac:dyDescent="0.25">
      <c r="A344" s="253"/>
      <c r="B344" s="536"/>
      <c r="C344" s="537"/>
      <c r="D344" s="253"/>
      <c r="E344" s="253"/>
      <c r="F344" s="253"/>
      <c r="G344" s="578"/>
    </row>
    <row r="345" spans="1:7" s="528" customFormat="1" x14ac:dyDescent="0.25">
      <c r="A345" s="253"/>
      <c r="B345" s="536"/>
      <c r="C345" s="537"/>
      <c r="D345" s="253"/>
      <c r="E345" s="253"/>
      <c r="F345" s="253"/>
      <c r="G345" s="578"/>
    </row>
    <row r="346" spans="1:7" s="528" customFormat="1" x14ac:dyDescent="0.25">
      <c r="A346" s="253"/>
      <c r="B346" s="536"/>
      <c r="C346" s="537"/>
      <c r="D346" s="253"/>
      <c r="E346" s="253"/>
      <c r="F346" s="253"/>
      <c r="G346" s="578"/>
    </row>
    <row r="347" spans="1:7" s="528" customFormat="1" x14ac:dyDescent="0.25">
      <c r="A347" s="253"/>
      <c r="B347" s="536"/>
      <c r="C347" s="537"/>
      <c r="D347" s="253"/>
      <c r="E347" s="253"/>
      <c r="F347" s="253"/>
      <c r="G347" s="578"/>
    </row>
    <row r="348" spans="1:7" s="528" customFormat="1" x14ac:dyDescent="0.25">
      <c r="A348" s="253"/>
      <c r="B348" s="536"/>
      <c r="C348" s="537"/>
      <c r="D348" s="253"/>
      <c r="E348" s="253"/>
      <c r="F348" s="253"/>
      <c r="G348" s="578"/>
    </row>
    <row r="349" spans="1:7" s="528" customFormat="1" x14ac:dyDescent="0.25">
      <c r="A349" s="253"/>
      <c r="B349" s="536"/>
      <c r="C349" s="537"/>
      <c r="D349" s="253"/>
      <c r="E349" s="253"/>
      <c r="F349" s="253"/>
      <c r="G349" s="578"/>
    </row>
    <row r="350" spans="1:7" s="528" customFormat="1" x14ac:dyDescent="0.25">
      <c r="A350" s="253"/>
      <c r="B350" s="536"/>
      <c r="C350" s="537"/>
      <c r="D350" s="253"/>
      <c r="E350" s="253"/>
      <c r="F350" s="253"/>
      <c r="G350" s="578"/>
    </row>
    <row r="351" spans="1:7" s="528" customFormat="1" x14ac:dyDescent="0.25">
      <c r="A351" s="253"/>
      <c r="B351" s="536"/>
      <c r="C351" s="537"/>
      <c r="D351" s="253"/>
      <c r="E351" s="253"/>
      <c r="F351" s="253"/>
      <c r="G351" s="578"/>
    </row>
    <row r="352" spans="1:7" s="528" customFormat="1" x14ac:dyDescent="0.25">
      <c r="A352" s="253"/>
      <c r="B352" s="536"/>
      <c r="C352" s="537"/>
      <c r="D352" s="253"/>
      <c r="E352" s="253"/>
      <c r="F352" s="253"/>
      <c r="G352" s="578"/>
    </row>
    <row r="353" spans="1:7" s="528" customFormat="1" x14ac:dyDescent="0.25">
      <c r="A353" s="253"/>
      <c r="B353" s="536"/>
      <c r="C353" s="537"/>
      <c r="D353" s="253"/>
      <c r="E353" s="253"/>
      <c r="F353" s="253"/>
      <c r="G353" s="578"/>
    </row>
    <row r="354" spans="1:7" s="528" customFormat="1" x14ac:dyDescent="0.25">
      <c r="A354" s="253"/>
      <c r="B354" s="536"/>
      <c r="C354" s="537"/>
      <c r="D354" s="253"/>
      <c r="E354" s="253"/>
      <c r="F354" s="253"/>
      <c r="G354" s="578"/>
    </row>
    <row r="355" spans="1:7" s="528" customFormat="1" x14ac:dyDescent="0.25">
      <c r="A355" s="253"/>
      <c r="B355" s="536"/>
      <c r="C355" s="537"/>
      <c r="D355" s="253"/>
      <c r="E355" s="253"/>
      <c r="F355" s="253"/>
      <c r="G355" s="578"/>
    </row>
    <row r="356" spans="1:7" s="528" customFormat="1" x14ac:dyDescent="0.25">
      <c r="A356" s="253"/>
      <c r="B356" s="536"/>
      <c r="C356" s="537"/>
      <c r="D356" s="253"/>
      <c r="E356" s="253"/>
      <c r="F356" s="253"/>
      <c r="G356" s="578"/>
    </row>
    <row r="357" spans="1:7" s="528" customFormat="1" x14ac:dyDescent="0.25">
      <c r="A357" s="253"/>
      <c r="B357" s="536"/>
      <c r="C357" s="537"/>
      <c r="D357" s="253"/>
      <c r="E357" s="253"/>
      <c r="F357" s="253"/>
      <c r="G357" s="578"/>
    </row>
    <row r="358" spans="1:7" s="528" customFormat="1" x14ac:dyDescent="0.25">
      <c r="A358" s="253"/>
      <c r="B358" s="536"/>
      <c r="C358" s="537"/>
      <c r="D358" s="253"/>
      <c r="E358" s="253"/>
      <c r="F358" s="253"/>
      <c r="G358" s="578"/>
    </row>
    <row r="359" spans="1:7" s="528" customFormat="1" x14ac:dyDescent="0.25">
      <c r="A359" s="253"/>
      <c r="B359" s="536"/>
      <c r="C359" s="537"/>
      <c r="D359" s="253"/>
      <c r="E359" s="253"/>
      <c r="F359" s="253"/>
      <c r="G359" s="578"/>
    </row>
    <row r="360" spans="1:7" s="528" customFormat="1" x14ac:dyDescent="0.25">
      <c r="A360" s="253"/>
      <c r="B360" s="536"/>
      <c r="C360" s="537"/>
      <c r="D360" s="253"/>
      <c r="E360" s="253"/>
      <c r="F360" s="253"/>
      <c r="G360" s="578"/>
    </row>
    <row r="361" spans="1:7" s="528" customFormat="1" x14ac:dyDescent="0.25">
      <c r="A361" s="253"/>
      <c r="B361" s="536"/>
      <c r="C361" s="537"/>
      <c r="D361" s="253"/>
      <c r="E361" s="253"/>
      <c r="F361" s="253"/>
      <c r="G361" s="578"/>
    </row>
    <row r="362" spans="1:7" s="528" customFormat="1" x14ac:dyDescent="0.25">
      <c r="A362" s="253"/>
      <c r="B362" s="536"/>
      <c r="C362" s="537"/>
      <c r="D362" s="253"/>
      <c r="E362" s="253"/>
      <c r="F362" s="253"/>
      <c r="G362" s="578"/>
    </row>
    <row r="363" spans="1:7" s="528" customFormat="1" x14ac:dyDescent="0.25">
      <c r="A363" s="253"/>
      <c r="B363" s="536"/>
      <c r="C363" s="537"/>
      <c r="D363" s="253"/>
      <c r="E363" s="253"/>
      <c r="F363" s="253"/>
      <c r="G363" s="578"/>
    </row>
    <row r="364" spans="1:7" s="528" customFormat="1" x14ac:dyDescent="0.25">
      <c r="A364" s="253"/>
      <c r="B364" s="536"/>
      <c r="C364" s="537"/>
      <c r="D364" s="253"/>
      <c r="E364" s="253"/>
      <c r="F364" s="253"/>
      <c r="G364" s="578"/>
    </row>
    <row r="365" spans="1:7" s="528" customFormat="1" x14ac:dyDescent="0.25">
      <c r="A365" s="253"/>
      <c r="B365" s="536"/>
      <c r="C365" s="537"/>
      <c r="D365" s="253"/>
      <c r="E365" s="253"/>
      <c r="F365" s="253"/>
      <c r="G365" s="578"/>
    </row>
    <row r="366" spans="1:7" s="528" customFormat="1" x14ac:dyDescent="0.25">
      <c r="A366" s="253"/>
      <c r="B366" s="536"/>
      <c r="C366" s="537"/>
      <c r="D366" s="253"/>
      <c r="E366" s="253"/>
      <c r="F366" s="253"/>
      <c r="G366" s="578"/>
    </row>
    <row r="367" spans="1:7" s="528" customFormat="1" x14ac:dyDescent="0.25">
      <c r="A367" s="253"/>
      <c r="B367" s="536"/>
      <c r="C367" s="537"/>
      <c r="D367" s="253"/>
      <c r="E367" s="253"/>
      <c r="F367" s="253"/>
      <c r="G367" s="578"/>
    </row>
    <row r="368" spans="1:7" s="528" customFormat="1" x14ac:dyDescent="0.25">
      <c r="A368" s="253"/>
      <c r="B368" s="536"/>
      <c r="C368" s="537"/>
      <c r="D368" s="253"/>
      <c r="E368" s="253"/>
      <c r="F368" s="253"/>
      <c r="G368" s="578"/>
    </row>
    <row r="369" spans="1:7" s="528" customFormat="1" x14ac:dyDescent="0.25">
      <c r="A369" s="253"/>
      <c r="B369" s="536"/>
      <c r="C369" s="537"/>
      <c r="D369" s="253"/>
      <c r="E369" s="253"/>
      <c r="F369" s="253"/>
      <c r="G369" s="578"/>
    </row>
    <row r="370" spans="1:7" s="528" customFormat="1" x14ac:dyDescent="0.25">
      <c r="A370" s="253"/>
      <c r="B370" s="536"/>
      <c r="C370" s="537"/>
      <c r="D370" s="253"/>
      <c r="E370" s="253"/>
      <c r="F370" s="253"/>
      <c r="G370" s="578"/>
    </row>
    <row r="371" spans="1:7" s="528" customFormat="1" x14ac:dyDescent="0.25">
      <c r="A371" s="253"/>
      <c r="B371" s="536"/>
      <c r="C371" s="537"/>
      <c r="D371" s="253"/>
      <c r="E371" s="253"/>
      <c r="F371" s="253"/>
      <c r="G371" s="578"/>
    </row>
    <row r="372" spans="1:7" s="528" customFormat="1" x14ac:dyDescent="0.25">
      <c r="A372" s="253"/>
      <c r="B372" s="536"/>
      <c r="C372" s="537"/>
      <c r="D372" s="253"/>
      <c r="E372" s="253"/>
      <c r="F372" s="253"/>
      <c r="G372" s="578"/>
    </row>
    <row r="373" spans="1:7" s="528" customFormat="1" x14ac:dyDescent="0.25">
      <c r="A373" s="253"/>
      <c r="B373" s="536"/>
      <c r="C373" s="537"/>
      <c r="D373" s="253"/>
      <c r="E373" s="253"/>
      <c r="F373" s="253"/>
      <c r="G373" s="578"/>
    </row>
    <row r="374" spans="1:7" s="528" customFormat="1" x14ac:dyDescent="0.25">
      <c r="A374" s="253"/>
      <c r="B374" s="536"/>
      <c r="C374" s="537"/>
      <c r="D374" s="253"/>
      <c r="E374" s="253"/>
      <c r="F374" s="253"/>
      <c r="G374" s="578"/>
    </row>
    <row r="375" spans="1:7" s="528" customFormat="1" x14ac:dyDescent="0.25">
      <c r="A375" s="253"/>
      <c r="B375" s="536"/>
      <c r="C375" s="537"/>
      <c r="D375" s="253"/>
      <c r="E375" s="253"/>
      <c r="F375" s="253"/>
      <c r="G375" s="578"/>
    </row>
    <row r="376" spans="1:7" s="528" customFormat="1" x14ac:dyDescent="0.25">
      <c r="A376" s="253"/>
      <c r="B376" s="536"/>
      <c r="C376" s="537"/>
      <c r="D376" s="253"/>
      <c r="E376" s="253"/>
      <c r="F376" s="253"/>
      <c r="G376" s="578"/>
    </row>
    <row r="377" spans="1:7" s="528" customFormat="1" x14ac:dyDescent="0.25">
      <c r="A377" s="253"/>
      <c r="B377" s="536"/>
      <c r="C377" s="537"/>
      <c r="D377" s="253"/>
      <c r="E377" s="253"/>
      <c r="F377" s="253"/>
      <c r="G377" s="578"/>
    </row>
    <row r="378" spans="1:7" s="528" customFormat="1" x14ac:dyDescent="0.25">
      <c r="A378" s="253"/>
      <c r="B378" s="536"/>
      <c r="C378" s="537"/>
      <c r="D378" s="253"/>
      <c r="E378" s="253"/>
      <c r="F378" s="253"/>
      <c r="G378" s="578"/>
    </row>
    <row r="379" spans="1:7" s="528" customFormat="1" x14ac:dyDescent="0.25">
      <c r="A379" s="253"/>
      <c r="B379" s="536"/>
      <c r="C379" s="537"/>
      <c r="D379" s="253"/>
      <c r="E379" s="253"/>
      <c r="F379" s="253"/>
      <c r="G379" s="578"/>
    </row>
    <row r="380" spans="1:7" s="528" customFormat="1" x14ac:dyDescent="0.25">
      <c r="A380" s="253"/>
      <c r="B380" s="536"/>
      <c r="C380" s="537"/>
      <c r="D380" s="253"/>
      <c r="E380" s="253"/>
      <c r="F380" s="253"/>
      <c r="G380" s="578"/>
    </row>
    <row r="381" spans="1:7" s="528" customFormat="1" x14ac:dyDescent="0.25">
      <c r="A381" s="253"/>
      <c r="B381" s="536"/>
      <c r="C381" s="537"/>
      <c r="D381" s="253"/>
      <c r="E381" s="253"/>
      <c r="F381" s="253"/>
      <c r="G381" s="578"/>
    </row>
    <row r="382" spans="1:7" s="528" customFormat="1" x14ac:dyDescent="0.25">
      <c r="A382" s="253"/>
      <c r="B382" s="536"/>
      <c r="C382" s="537"/>
      <c r="D382" s="253"/>
      <c r="E382" s="253"/>
      <c r="F382" s="253"/>
      <c r="G382" s="578"/>
    </row>
    <row r="383" spans="1:7" s="528" customFormat="1" x14ac:dyDescent="0.25">
      <c r="A383" s="253"/>
      <c r="B383" s="536"/>
      <c r="C383" s="537"/>
      <c r="D383" s="253"/>
      <c r="E383" s="253"/>
      <c r="F383" s="253"/>
      <c r="G383" s="578"/>
    </row>
    <row r="384" spans="1:7" s="528" customFormat="1" x14ac:dyDescent="0.25">
      <c r="A384" s="253"/>
      <c r="B384" s="536"/>
      <c r="C384" s="537"/>
      <c r="D384" s="253"/>
      <c r="E384" s="253"/>
      <c r="F384" s="253"/>
      <c r="G384" s="578"/>
    </row>
    <row r="385" spans="1:7" s="528" customFormat="1" x14ac:dyDescent="0.25">
      <c r="A385" s="253"/>
      <c r="B385" s="536"/>
      <c r="C385" s="537"/>
      <c r="D385" s="253"/>
      <c r="E385" s="253"/>
      <c r="F385" s="253"/>
      <c r="G385" s="578"/>
    </row>
    <row r="386" spans="1:7" s="528" customFormat="1" x14ac:dyDescent="0.25">
      <c r="A386" s="253"/>
      <c r="B386" s="536"/>
      <c r="C386" s="537"/>
      <c r="D386" s="253"/>
      <c r="E386" s="253"/>
      <c r="F386" s="253"/>
      <c r="G386" s="578"/>
    </row>
    <row r="387" spans="1:7" s="528" customFormat="1" x14ac:dyDescent="0.25">
      <c r="A387" s="253"/>
      <c r="B387" s="536"/>
      <c r="C387" s="537"/>
      <c r="D387" s="253"/>
      <c r="E387" s="253"/>
      <c r="F387" s="253"/>
      <c r="G387" s="578"/>
    </row>
    <row r="388" spans="1:7" s="528" customFormat="1" x14ac:dyDescent="0.25">
      <c r="A388" s="253"/>
      <c r="B388" s="536"/>
      <c r="C388" s="537"/>
      <c r="D388" s="253"/>
      <c r="E388" s="253"/>
      <c r="F388" s="253"/>
      <c r="G388" s="578"/>
    </row>
    <row r="389" spans="1:7" s="528" customFormat="1" x14ac:dyDescent="0.25">
      <c r="A389" s="253"/>
      <c r="B389" s="536"/>
      <c r="C389" s="537"/>
      <c r="D389" s="253"/>
      <c r="E389" s="253"/>
      <c r="F389" s="253"/>
      <c r="G389" s="578"/>
    </row>
    <row r="390" spans="1:7" s="528" customFormat="1" x14ac:dyDescent="0.25">
      <c r="A390" s="253"/>
      <c r="B390" s="536"/>
      <c r="C390" s="537"/>
      <c r="D390" s="253"/>
      <c r="E390" s="253"/>
      <c r="F390" s="253"/>
      <c r="G390" s="578"/>
    </row>
    <row r="391" spans="1:7" s="528" customFormat="1" x14ac:dyDescent="0.25">
      <c r="A391" s="253"/>
      <c r="B391" s="536"/>
      <c r="C391" s="537"/>
      <c r="D391" s="253"/>
      <c r="E391" s="253"/>
      <c r="F391" s="253"/>
      <c r="G391" s="578"/>
    </row>
    <row r="392" spans="1:7" s="528" customFormat="1" x14ac:dyDescent="0.25">
      <c r="A392" s="253"/>
      <c r="B392" s="536"/>
      <c r="C392" s="537"/>
      <c r="D392" s="253"/>
      <c r="E392" s="253"/>
      <c r="F392" s="253"/>
      <c r="G392" s="578"/>
    </row>
    <row r="393" spans="1:7" s="528" customFormat="1" x14ac:dyDescent="0.25">
      <c r="A393" s="253"/>
      <c r="B393" s="536"/>
      <c r="C393" s="537"/>
      <c r="D393" s="253"/>
      <c r="E393" s="253"/>
      <c r="F393" s="253"/>
      <c r="G393" s="578"/>
    </row>
    <row r="394" spans="1:7" s="528" customFormat="1" x14ac:dyDescent="0.25">
      <c r="A394" s="253"/>
      <c r="B394" s="536"/>
      <c r="C394" s="537"/>
      <c r="D394" s="253"/>
      <c r="E394" s="253"/>
      <c r="F394" s="253"/>
      <c r="G394" s="578"/>
    </row>
    <row r="395" spans="1:7" s="528" customFormat="1" x14ac:dyDescent="0.25">
      <c r="A395" s="253"/>
      <c r="B395" s="536"/>
      <c r="C395" s="537"/>
      <c r="D395" s="253"/>
      <c r="E395" s="253"/>
      <c r="F395" s="253"/>
      <c r="G395" s="578"/>
    </row>
    <row r="396" spans="1:7" s="528" customFormat="1" x14ac:dyDescent="0.25">
      <c r="A396" s="253"/>
      <c r="B396" s="536"/>
      <c r="C396" s="537"/>
      <c r="D396" s="253"/>
      <c r="E396" s="253"/>
      <c r="F396" s="253"/>
      <c r="G396" s="578"/>
    </row>
    <row r="397" spans="1:7" s="528" customFormat="1" x14ac:dyDescent="0.25">
      <c r="A397" s="253"/>
      <c r="B397" s="536"/>
      <c r="C397" s="537"/>
      <c r="D397" s="253"/>
      <c r="E397" s="253"/>
      <c r="F397" s="253"/>
      <c r="G397" s="578"/>
    </row>
    <row r="398" spans="1:7" s="528" customFormat="1" x14ac:dyDescent="0.25">
      <c r="A398" s="253"/>
      <c r="B398" s="536"/>
      <c r="C398" s="537"/>
      <c r="D398" s="253"/>
      <c r="E398" s="253"/>
      <c r="F398" s="253"/>
      <c r="G398" s="578"/>
    </row>
    <row r="399" spans="1:7" s="528" customFormat="1" x14ac:dyDescent="0.25">
      <c r="A399" s="253"/>
      <c r="B399" s="536"/>
      <c r="C399" s="537"/>
      <c r="D399" s="253"/>
      <c r="E399" s="253"/>
      <c r="F399" s="253"/>
      <c r="G399" s="578"/>
    </row>
    <row r="400" spans="1:7" s="528" customFormat="1" x14ac:dyDescent="0.25">
      <c r="A400" s="253"/>
      <c r="B400" s="536"/>
      <c r="C400" s="537"/>
      <c r="D400" s="253"/>
      <c r="E400" s="253"/>
      <c r="F400" s="253"/>
      <c r="G400" s="578"/>
    </row>
    <row r="401" spans="1:7" s="528" customFormat="1" x14ac:dyDescent="0.25">
      <c r="A401" s="253"/>
      <c r="B401" s="536"/>
      <c r="C401" s="537"/>
      <c r="D401" s="253"/>
      <c r="E401" s="253"/>
      <c r="F401" s="253"/>
      <c r="G401" s="578"/>
    </row>
    <row r="402" spans="1:7" s="528" customFormat="1" x14ac:dyDescent="0.25">
      <c r="A402" s="253"/>
      <c r="B402" s="536"/>
      <c r="C402" s="537"/>
      <c r="D402" s="253"/>
      <c r="E402" s="253"/>
      <c r="F402" s="253"/>
      <c r="G402" s="578"/>
    </row>
    <row r="403" spans="1:7" s="528" customFormat="1" x14ac:dyDescent="0.25">
      <c r="A403" s="253"/>
      <c r="B403" s="536"/>
      <c r="C403" s="537"/>
      <c r="D403" s="253"/>
      <c r="E403" s="253"/>
      <c r="F403" s="253"/>
      <c r="G403" s="578"/>
    </row>
    <row r="404" spans="1:7" s="528" customFormat="1" x14ac:dyDescent="0.25">
      <c r="A404" s="253"/>
      <c r="B404" s="536"/>
      <c r="C404" s="537"/>
      <c r="D404" s="253"/>
      <c r="E404" s="253"/>
      <c r="F404" s="253"/>
      <c r="G404" s="578"/>
    </row>
    <row r="405" spans="1:7" s="528" customFormat="1" x14ac:dyDescent="0.25">
      <c r="A405" s="253"/>
      <c r="B405" s="536"/>
      <c r="C405" s="537"/>
      <c r="D405" s="253"/>
      <c r="E405" s="253"/>
      <c r="F405" s="253"/>
      <c r="G405" s="578"/>
    </row>
    <row r="406" spans="1:7" s="528" customFormat="1" x14ac:dyDescent="0.25">
      <c r="A406" s="253"/>
      <c r="B406" s="536"/>
      <c r="C406" s="537"/>
      <c r="D406" s="253"/>
      <c r="E406" s="253"/>
      <c r="F406" s="253"/>
      <c r="G406" s="578"/>
    </row>
    <row r="407" spans="1:7" s="528" customFormat="1" x14ac:dyDescent="0.25">
      <c r="A407" s="253"/>
      <c r="B407" s="536"/>
      <c r="C407" s="537"/>
      <c r="D407" s="253"/>
      <c r="E407" s="253"/>
      <c r="F407" s="253"/>
      <c r="G407" s="578"/>
    </row>
    <row r="408" spans="1:7" s="528" customFormat="1" x14ac:dyDescent="0.25">
      <c r="A408" s="253"/>
      <c r="B408" s="536"/>
      <c r="C408" s="537"/>
      <c r="D408" s="253"/>
      <c r="E408" s="253"/>
      <c r="F408" s="253"/>
      <c r="G408" s="578"/>
    </row>
    <row r="409" spans="1:7" s="528" customFormat="1" x14ac:dyDescent="0.25">
      <c r="A409" s="253"/>
      <c r="B409" s="536"/>
      <c r="C409" s="537"/>
      <c r="D409" s="253"/>
      <c r="E409" s="253"/>
      <c r="F409" s="253"/>
      <c r="G409" s="578"/>
    </row>
    <row r="410" spans="1:7" s="528" customFormat="1" x14ac:dyDescent="0.25">
      <c r="A410" s="253"/>
      <c r="B410" s="536"/>
      <c r="C410" s="537"/>
      <c r="D410" s="253"/>
      <c r="E410" s="253"/>
      <c r="F410" s="253"/>
      <c r="G410" s="578"/>
    </row>
    <row r="411" spans="1:7" s="528" customFormat="1" x14ac:dyDescent="0.25">
      <c r="A411" s="253"/>
      <c r="B411" s="536"/>
      <c r="C411" s="537"/>
      <c r="D411" s="253"/>
      <c r="E411" s="253"/>
      <c r="F411" s="253"/>
      <c r="G411" s="578"/>
    </row>
    <row r="412" spans="1:7" s="528" customFormat="1" x14ac:dyDescent="0.25">
      <c r="A412" s="253"/>
      <c r="B412" s="536"/>
      <c r="C412" s="537"/>
      <c r="D412" s="253"/>
      <c r="E412" s="253"/>
      <c r="F412" s="253"/>
      <c r="G412" s="578"/>
    </row>
    <row r="413" spans="1:7" s="528" customFormat="1" x14ac:dyDescent="0.25">
      <c r="A413" s="253"/>
      <c r="B413" s="536"/>
      <c r="C413" s="537"/>
      <c r="D413" s="253"/>
      <c r="E413" s="253"/>
      <c r="F413" s="253"/>
      <c r="G413" s="578"/>
    </row>
    <row r="414" spans="1:7" s="528" customFormat="1" x14ac:dyDescent="0.25">
      <c r="A414" s="253"/>
      <c r="B414" s="536"/>
      <c r="C414" s="537"/>
      <c r="D414" s="253"/>
      <c r="E414" s="253"/>
      <c r="F414" s="253"/>
      <c r="G414" s="578"/>
    </row>
    <row r="415" spans="1:7" s="528" customFormat="1" x14ac:dyDescent="0.25">
      <c r="A415" s="253"/>
      <c r="B415" s="536"/>
      <c r="C415" s="537"/>
      <c r="D415" s="253"/>
      <c r="E415" s="253"/>
      <c r="F415" s="253"/>
      <c r="G415" s="578"/>
    </row>
    <row r="416" spans="1:7" s="528" customFormat="1" x14ac:dyDescent="0.25">
      <c r="A416" s="253"/>
      <c r="B416" s="536"/>
      <c r="C416" s="537"/>
      <c r="D416" s="253"/>
      <c r="E416" s="253"/>
      <c r="F416" s="253"/>
      <c r="G416" s="578"/>
    </row>
    <row r="417" spans="1:7" s="528" customFormat="1" x14ac:dyDescent="0.25">
      <c r="A417" s="253"/>
      <c r="B417" s="536"/>
      <c r="C417" s="537"/>
      <c r="D417" s="253"/>
      <c r="E417" s="253"/>
      <c r="F417" s="253"/>
      <c r="G417" s="578"/>
    </row>
    <row r="418" spans="1:7" s="528" customFormat="1" x14ac:dyDescent="0.25">
      <c r="A418" s="253"/>
      <c r="B418" s="536"/>
      <c r="C418" s="537"/>
      <c r="D418" s="253"/>
      <c r="E418" s="253"/>
      <c r="F418" s="253"/>
      <c r="G418" s="578"/>
    </row>
    <row r="419" spans="1:7" s="528" customFormat="1" x14ac:dyDescent="0.25">
      <c r="A419" s="253"/>
      <c r="B419" s="536"/>
      <c r="C419" s="537"/>
      <c r="D419" s="253"/>
      <c r="E419" s="253"/>
      <c r="F419" s="253"/>
      <c r="G419" s="578"/>
    </row>
    <row r="420" spans="1:7" s="528" customFormat="1" x14ac:dyDescent="0.25">
      <c r="A420" s="253"/>
      <c r="B420" s="536"/>
      <c r="C420" s="537"/>
      <c r="D420" s="253"/>
      <c r="E420" s="253"/>
      <c r="F420" s="253"/>
      <c r="G420" s="578"/>
    </row>
    <row r="421" spans="1:7" s="528" customFormat="1" x14ac:dyDescent="0.25">
      <c r="A421" s="253"/>
      <c r="B421" s="536"/>
      <c r="C421" s="537"/>
      <c r="D421" s="253"/>
      <c r="E421" s="253"/>
      <c r="F421" s="253"/>
      <c r="G421" s="578"/>
    </row>
    <row r="422" spans="1:7" s="528" customFormat="1" x14ac:dyDescent="0.25">
      <c r="A422" s="253"/>
      <c r="B422" s="536"/>
      <c r="C422" s="537"/>
      <c r="D422" s="253"/>
      <c r="E422" s="253"/>
      <c r="F422" s="253"/>
      <c r="G422" s="578"/>
    </row>
    <row r="423" spans="1:7" s="528" customFormat="1" x14ac:dyDescent="0.25">
      <c r="A423" s="253"/>
      <c r="B423" s="536"/>
      <c r="C423" s="537"/>
      <c r="D423" s="253"/>
      <c r="E423" s="253"/>
      <c r="F423" s="253"/>
      <c r="G423" s="578"/>
    </row>
    <row r="424" spans="1:7" s="528" customFormat="1" x14ac:dyDescent="0.25">
      <c r="A424" s="253"/>
      <c r="B424" s="536"/>
      <c r="C424" s="537"/>
      <c r="D424" s="253"/>
      <c r="E424" s="253"/>
      <c r="F424" s="253"/>
      <c r="G424" s="578"/>
    </row>
    <row r="425" spans="1:7" s="528" customFormat="1" x14ac:dyDescent="0.25">
      <c r="A425" s="253"/>
      <c r="B425" s="536"/>
      <c r="C425" s="537"/>
      <c r="D425" s="253"/>
      <c r="E425" s="253"/>
      <c r="F425" s="253"/>
      <c r="G425" s="578"/>
    </row>
    <row r="426" spans="1:7" s="528" customFormat="1" x14ac:dyDescent="0.25">
      <c r="A426" s="253"/>
      <c r="B426" s="536"/>
      <c r="C426" s="537"/>
      <c r="D426" s="253"/>
      <c r="E426" s="253"/>
      <c r="F426" s="253"/>
      <c r="G426" s="578"/>
    </row>
    <row r="427" spans="1:7" s="528" customFormat="1" x14ac:dyDescent="0.25">
      <c r="A427" s="253"/>
      <c r="B427" s="536"/>
      <c r="C427" s="537"/>
      <c r="D427" s="253"/>
      <c r="E427" s="253"/>
      <c r="F427" s="253"/>
      <c r="G427" s="578"/>
    </row>
    <row r="428" spans="1:7" s="528" customFormat="1" x14ac:dyDescent="0.25">
      <c r="A428" s="253"/>
      <c r="B428" s="536"/>
      <c r="C428" s="537"/>
      <c r="D428" s="253"/>
      <c r="E428" s="253"/>
      <c r="F428" s="253"/>
      <c r="G428" s="578"/>
    </row>
    <row r="429" spans="1:7" s="528" customFormat="1" x14ac:dyDescent="0.25">
      <c r="A429" s="253"/>
      <c r="B429" s="536"/>
      <c r="C429" s="537"/>
      <c r="D429" s="253"/>
      <c r="E429" s="253"/>
      <c r="F429" s="253"/>
      <c r="G429" s="578"/>
    </row>
    <row r="430" spans="1:7" s="528" customFormat="1" x14ac:dyDescent="0.25">
      <c r="A430" s="253"/>
      <c r="B430" s="536"/>
      <c r="C430" s="537"/>
      <c r="D430" s="253"/>
      <c r="E430" s="253"/>
      <c r="F430" s="253"/>
      <c r="G430" s="578"/>
    </row>
    <row r="431" spans="1:7" s="528" customFormat="1" x14ac:dyDescent="0.25">
      <c r="A431" s="253"/>
      <c r="B431" s="536"/>
      <c r="C431" s="537"/>
      <c r="D431" s="253"/>
      <c r="E431" s="253"/>
      <c r="F431" s="253"/>
      <c r="G431" s="578"/>
    </row>
    <row r="432" spans="1:7" s="528" customFormat="1" x14ac:dyDescent="0.25">
      <c r="A432" s="253"/>
      <c r="B432" s="536"/>
      <c r="C432" s="537"/>
      <c r="D432" s="253"/>
      <c r="E432" s="253"/>
      <c r="F432" s="253"/>
      <c r="G432" s="578"/>
    </row>
    <row r="433" spans="1:7" s="528" customFormat="1" x14ac:dyDescent="0.25">
      <c r="A433" s="253"/>
      <c r="B433" s="536"/>
      <c r="C433" s="537"/>
      <c r="D433" s="253"/>
      <c r="E433" s="253"/>
      <c r="F433" s="253"/>
      <c r="G433" s="578"/>
    </row>
    <row r="434" spans="1:7" s="528" customFormat="1" x14ac:dyDescent="0.25">
      <c r="A434" s="253"/>
      <c r="B434" s="536"/>
      <c r="C434" s="537"/>
      <c r="D434" s="253"/>
      <c r="E434" s="253"/>
      <c r="F434" s="253"/>
      <c r="G434" s="578"/>
    </row>
    <row r="435" spans="1:7" s="528" customFormat="1" x14ac:dyDescent="0.25">
      <c r="A435" s="253"/>
      <c r="B435" s="536"/>
      <c r="C435" s="537"/>
      <c r="D435" s="253"/>
      <c r="E435" s="253"/>
      <c r="F435" s="253"/>
      <c r="G435" s="578"/>
    </row>
    <row r="436" spans="1:7" s="528" customFormat="1" x14ac:dyDescent="0.25">
      <c r="A436" s="253"/>
      <c r="B436" s="536"/>
      <c r="C436" s="537"/>
      <c r="D436" s="253"/>
      <c r="E436" s="253"/>
      <c r="F436" s="253"/>
      <c r="G436" s="578"/>
    </row>
    <row r="437" spans="1:7" s="528" customFormat="1" x14ac:dyDescent="0.25">
      <c r="A437" s="253"/>
      <c r="B437" s="536"/>
      <c r="C437" s="537"/>
      <c r="D437" s="253"/>
      <c r="E437" s="253"/>
      <c r="F437" s="253"/>
      <c r="G437" s="578"/>
    </row>
    <row r="438" spans="1:7" s="528" customFormat="1" x14ac:dyDescent="0.25">
      <c r="A438" s="253"/>
      <c r="B438" s="536"/>
      <c r="C438" s="537"/>
      <c r="D438" s="253"/>
      <c r="E438" s="253"/>
      <c r="F438" s="253"/>
      <c r="G438" s="578"/>
    </row>
    <row r="439" spans="1:7" s="528" customFormat="1" x14ac:dyDescent="0.25">
      <c r="A439" s="253"/>
      <c r="B439" s="536"/>
      <c r="C439" s="537"/>
      <c r="D439" s="253"/>
      <c r="E439" s="253"/>
      <c r="F439" s="253"/>
      <c r="G439" s="578"/>
    </row>
    <row r="440" spans="1:7" s="528" customFormat="1" x14ac:dyDescent="0.25">
      <c r="A440" s="253"/>
      <c r="B440" s="536"/>
      <c r="C440" s="537"/>
      <c r="D440" s="253"/>
      <c r="E440" s="253"/>
      <c r="F440" s="253"/>
      <c r="G440" s="578"/>
    </row>
    <row r="441" spans="1:7" s="528" customFormat="1" x14ac:dyDescent="0.25">
      <c r="A441" s="253"/>
      <c r="B441" s="536"/>
      <c r="C441" s="537"/>
      <c r="D441" s="253"/>
      <c r="E441" s="253"/>
      <c r="F441" s="253"/>
      <c r="G441" s="578"/>
    </row>
    <row r="442" spans="1:7" s="528" customFormat="1" x14ac:dyDescent="0.25">
      <c r="A442" s="253"/>
      <c r="B442" s="536"/>
      <c r="C442" s="537"/>
      <c r="D442" s="253"/>
      <c r="E442" s="253"/>
      <c r="F442" s="253"/>
      <c r="G442" s="578"/>
    </row>
    <row r="443" spans="1:7" s="528" customFormat="1" x14ac:dyDescent="0.25">
      <c r="A443" s="253"/>
      <c r="B443" s="536"/>
      <c r="C443" s="537"/>
      <c r="D443" s="253"/>
      <c r="E443" s="253"/>
      <c r="F443" s="253"/>
      <c r="G443" s="578"/>
    </row>
    <row r="444" spans="1:7" s="528" customFormat="1" x14ac:dyDescent="0.25">
      <c r="A444" s="253"/>
      <c r="B444" s="536"/>
      <c r="C444" s="537"/>
      <c r="D444" s="253"/>
      <c r="E444" s="253"/>
      <c r="F444" s="253"/>
      <c r="G444" s="578"/>
    </row>
    <row r="445" spans="1:7" s="528" customFormat="1" x14ac:dyDescent="0.25">
      <c r="A445" s="253"/>
      <c r="B445" s="536"/>
      <c r="C445" s="537"/>
      <c r="D445" s="253"/>
      <c r="E445" s="253"/>
      <c r="F445" s="253"/>
      <c r="G445" s="578"/>
    </row>
    <row r="446" spans="1:7" s="528" customFormat="1" x14ac:dyDescent="0.25">
      <c r="A446" s="253"/>
      <c r="B446" s="536"/>
      <c r="C446" s="537"/>
      <c r="D446" s="253"/>
      <c r="E446" s="253"/>
      <c r="F446" s="253"/>
      <c r="G446" s="578"/>
    </row>
    <row r="447" spans="1:7" s="528" customFormat="1" x14ac:dyDescent="0.25">
      <c r="A447" s="253"/>
      <c r="B447" s="536"/>
      <c r="C447" s="537"/>
      <c r="D447" s="253"/>
      <c r="E447" s="253"/>
      <c r="F447" s="253"/>
      <c r="G447" s="578"/>
    </row>
    <row r="448" spans="1:7" s="528" customFormat="1" x14ac:dyDescent="0.25">
      <c r="A448" s="253"/>
      <c r="B448" s="536"/>
      <c r="C448" s="537"/>
      <c r="D448" s="253"/>
      <c r="E448" s="253"/>
      <c r="F448" s="253"/>
      <c r="G448" s="578"/>
    </row>
    <row r="449" spans="1:7" s="528" customFormat="1" x14ac:dyDescent="0.25">
      <c r="A449" s="253"/>
      <c r="B449" s="536"/>
      <c r="C449" s="537"/>
      <c r="D449" s="253"/>
      <c r="E449" s="253"/>
      <c r="F449" s="253"/>
      <c r="G449" s="578"/>
    </row>
    <row r="450" spans="1:7" s="528" customFormat="1" x14ac:dyDescent="0.25">
      <c r="A450" s="253"/>
      <c r="B450" s="536"/>
      <c r="C450" s="537"/>
      <c r="D450" s="253"/>
      <c r="E450" s="253"/>
      <c r="F450" s="253"/>
      <c r="G450" s="578"/>
    </row>
    <row r="451" spans="1:7" s="528" customFormat="1" x14ac:dyDescent="0.25">
      <c r="A451" s="253"/>
      <c r="B451" s="536"/>
      <c r="C451" s="537"/>
      <c r="D451" s="253"/>
      <c r="E451" s="253"/>
      <c r="F451" s="253"/>
      <c r="G451" s="578"/>
    </row>
    <row r="452" spans="1:7" s="528" customFormat="1" x14ac:dyDescent="0.25">
      <c r="A452" s="253"/>
      <c r="B452" s="536"/>
      <c r="C452" s="537"/>
      <c r="D452" s="253"/>
      <c r="E452" s="253"/>
      <c r="F452" s="253"/>
      <c r="G452" s="578"/>
    </row>
    <row r="453" spans="1:7" s="528" customFormat="1" x14ac:dyDescent="0.25">
      <c r="A453" s="253"/>
      <c r="B453" s="536"/>
      <c r="C453" s="537"/>
      <c r="D453" s="253"/>
      <c r="E453" s="253"/>
      <c r="F453" s="253"/>
      <c r="G453" s="578"/>
    </row>
    <row r="454" spans="1:7" s="528" customFormat="1" x14ac:dyDescent="0.25">
      <c r="A454" s="253"/>
      <c r="B454" s="536"/>
      <c r="C454" s="537"/>
      <c r="D454" s="253"/>
      <c r="E454" s="253"/>
      <c r="F454" s="253"/>
      <c r="G454" s="578"/>
    </row>
    <row r="455" spans="1:7" s="528" customFormat="1" x14ac:dyDescent="0.25">
      <c r="A455" s="253"/>
      <c r="B455" s="536"/>
      <c r="C455" s="537"/>
      <c r="D455" s="253"/>
      <c r="E455" s="253"/>
      <c r="F455" s="253"/>
      <c r="G455" s="578"/>
    </row>
    <row r="456" spans="1:7" s="528" customFormat="1" x14ac:dyDescent="0.25">
      <c r="A456" s="253"/>
      <c r="B456" s="536"/>
      <c r="C456" s="537"/>
      <c r="D456" s="253"/>
      <c r="E456" s="253"/>
      <c r="F456" s="253"/>
      <c r="G456" s="578"/>
    </row>
    <row r="457" spans="1:7" s="528" customFormat="1" x14ac:dyDescent="0.25">
      <c r="A457" s="253"/>
      <c r="B457" s="536"/>
      <c r="C457" s="537"/>
      <c r="D457" s="253"/>
      <c r="E457" s="253"/>
      <c r="F457" s="253"/>
      <c r="G457" s="578"/>
    </row>
    <row r="458" spans="1:7" s="528" customFormat="1" x14ac:dyDescent="0.25">
      <c r="A458" s="253"/>
      <c r="B458" s="536"/>
      <c r="C458" s="537"/>
      <c r="D458" s="253"/>
      <c r="E458" s="253"/>
      <c r="F458" s="253"/>
      <c r="G458" s="578"/>
    </row>
    <row r="459" spans="1:7" s="528" customFormat="1" x14ac:dyDescent="0.25">
      <c r="A459" s="253"/>
      <c r="B459" s="536"/>
      <c r="C459" s="537"/>
      <c r="D459" s="253"/>
      <c r="E459" s="253"/>
      <c r="F459" s="253"/>
      <c r="G459" s="578"/>
    </row>
    <row r="460" spans="1:7" s="528" customFormat="1" x14ac:dyDescent="0.25">
      <c r="A460" s="253"/>
      <c r="B460" s="536"/>
      <c r="C460" s="537"/>
      <c r="D460" s="253"/>
      <c r="E460" s="253"/>
      <c r="F460" s="253"/>
      <c r="G460" s="578"/>
    </row>
    <row r="461" spans="1:7" s="528" customFormat="1" x14ac:dyDescent="0.25">
      <c r="A461" s="253"/>
      <c r="B461" s="536"/>
      <c r="C461" s="537"/>
      <c r="D461" s="253"/>
      <c r="E461" s="253"/>
      <c r="F461" s="253"/>
      <c r="G461" s="578"/>
    </row>
    <row r="462" spans="1:7" s="528" customFormat="1" x14ac:dyDescent="0.25">
      <c r="A462" s="253"/>
      <c r="B462" s="536"/>
      <c r="C462" s="537"/>
      <c r="D462" s="253"/>
      <c r="E462" s="253"/>
      <c r="F462" s="253"/>
      <c r="G462" s="578"/>
    </row>
    <row r="463" spans="1:7" s="528" customFormat="1" x14ac:dyDescent="0.25">
      <c r="A463" s="253"/>
      <c r="B463" s="536"/>
      <c r="C463" s="537"/>
      <c r="D463" s="253"/>
      <c r="E463" s="253"/>
      <c r="F463" s="253"/>
      <c r="G463" s="578"/>
    </row>
    <row r="464" spans="1:7" s="528" customFormat="1" x14ac:dyDescent="0.25">
      <c r="A464" s="253"/>
      <c r="B464" s="536"/>
      <c r="C464" s="537"/>
      <c r="D464" s="253"/>
      <c r="E464" s="253"/>
      <c r="F464" s="253"/>
      <c r="G464" s="578"/>
    </row>
    <row r="465" spans="1:7" s="528" customFormat="1" x14ac:dyDescent="0.25">
      <c r="A465" s="253"/>
      <c r="B465" s="536"/>
      <c r="C465" s="537"/>
      <c r="D465" s="253"/>
      <c r="E465" s="253"/>
      <c r="F465" s="253"/>
      <c r="G465" s="578"/>
    </row>
    <row r="466" spans="1:7" s="528" customFormat="1" x14ac:dyDescent="0.25">
      <c r="A466" s="253"/>
      <c r="B466" s="536"/>
      <c r="C466" s="537"/>
      <c r="D466" s="253"/>
      <c r="E466" s="253"/>
      <c r="F466" s="253"/>
      <c r="G466" s="578"/>
    </row>
    <row r="467" spans="1:7" s="528" customFormat="1" x14ac:dyDescent="0.25">
      <c r="A467" s="253"/>
      <c r="B467" s="536"/>
      <c r="C467" s="537"/>
      <c r="D467" s="253"/>
      <c r="E467" s="253"/>
      <c r="F467" s="253"/>
      <c r="G467" s="578"/>
    </row>
    <row r="468" spans="1:7" s="528" customFormat="1" x14ac:dyDescent="0.25">
      <c r="A468" s="253"/>
      <c r="B468" s="536"/>
      <c r="C468" s="537"/>
      <c r="D468" s="253"/>
      <c r="E468" s="253"/>
      <c r="F468" s="253"/>
      <c r="G468" s="578"/>
    </row>
    <row r="469" spans="1:7" s="528" customFormat="1" x14ac:dyDescent="0.25">
      <c r="A469" s="253"/>
      <c r="B469" s="536"/>
      <c r="C469" s="537"/>
      <c r="D469" s="253"/>
      <c r="E469" s="253"/>
      <c r="F469" s="253"/>
      <c r="G469" s="578"/>
    </row>
    <row r="470" spans="1:7" s="528" customFormat="1" x14ac:dyDescent="0.25">
      <c r="A470" s="253"/>
      <c r="B470" s="536"/>
      <c r="C470" s="537"/>
      <c r="D470" s="253"/>
      <c r="E470" s="253"/>
      <c r="F470" s="253"/>
      <c r="G470" s="578"/>
    </row>
    <row r="471" spans="1:7" s="528" customFormat="1" x14ac:dyDescent="0.25">
      <c r="A471" s="253"/>
      <c r="B471" s="536"/>
      <c r="C471" s="537"/>
      <c r="D471" s="253"/>
      <c r="E471" s="253"/>
      <c r="F471" s="253"/>
      <c r="G471" s="578"/>
    </row>
    <row r="472" spans="1:7" s="528" customFormat="1" x14ac:dyDescent="0.25">
      <c r="A472" s="253"/>
      <c r="B472" s="536"/>
      <c r="C472" s="537"/>
      <c r="D472" s="253"/>
      <c r="E472" s="253"/>
      <c r="F472" s="253"/>
      <c r="G472" s="578"/>
    </row>
    <row r="473" spans="1:7" s="528" customFormat="1" x14ac:dyDescent="0.25">
      <c r="A473" s="253"/>
      <c r="B473" s="536"/>
      <c r="C473" s="537"/>
      <c r="D473" s="253"/>
      <c r="E473" s="253"/>
      <c r="F473" s="253"/>
      <c r="G473" s="578"/>
    </row>
    <row r="474" spans="1:7" s="528" customFormat="1" x14ac:dyDescent="0.25">
      <c r="A474" s="253"/>
      <c r="B474" s="536"/>
      <c r="C474" s="537"/>
      <c r="D474" s="253"/>
      <c r="E474" s="253"/>
      <c r="F474" s="253"/>
      <c r="G474" s="578"/>
    </row>
    <row r="475" spans="1:7" s="528" customFormat="1" x14ac:dyDescent="0.25">
      <c r="A475" s="253"/>
      <c r="B475" s="536"/>
      <c r="C475" s="537"/>
      <c r="D475" s="253"/>
      <c r="E475" s="253"/>
      <c r="F475" s="253"/>
      <c r="G475" s="578"/>
    </row>
    <row r="476" spans="1:7" s="528" customFormat="1" x14ac:dyDescent="0.25">
      <c r="A476" s="253"/>
      <c r="B476" s="536"/>
      <c r="C476" s="537"/>
      <c r="D476" s="253"/>
      <c r="E476" s="253"/>
      <c r="F476" s="253"/>
      <c r="G476" s="578"/>
    </row>
    <row r="477" spans="1:7" s="528" customFormat="1" x14ac:dyDescent="0.25">
      <c r="A477" s="253"/>
      <c r="B477" s="536"/>
      <c r="C477" s="537"/>
      <c r="D477" s="253"/>
      <c r="E477" s="253"/>
      <c r="F477" s="253"/>
      <c r="G477" s="578"/>
    </row>
    <row r="478" spans="1:7" s="528" customFormat="1" x14ac:dyDescent="0.25">
      <c r="A478" s="253"/>
      <c r="B478" s="536"/>
      <c r="C478" s="537"/>
      <c r="D478" s="253"/>
      <c r="E478" s="253"/>
      <c r="F478" s="253"/>
      <c r="G478" s="578"/>
    </row>
    <row r="479" spans="1:7" s="528" customFormat="1" x14ac:dyDescent="0.25">
      <c r="A479" s="253"/>
      <c r="B479" s="536"/>
      <c r="C479" s="537"/>
      <c r="D479" s="253"/>
      <c r="E479" s="253"/>
      <c r="F479" s="253"/>
      <c r="G479" s="578"/>
    </row>
    <row r="480" spans="1:7" s="528" customFormat="1" x14ac:dyDescent="0.25">
      <c r="A480" s="253"/>
      <c r="B480" s="536"/>
      <c r="C480" s="537"/>
      <c r="D480" s="253"/>
      <c r="E480" s="253"/>
      <c r="F480" s="253"/>
      <c r="G480" s="578"/>
    </row>
    <row r="481" spans="1:7" s="528" customFormat="1" x14ac:dyDescent="0.25">
      <c r="A481" s="253"/>
      <c r="B481" s="536"/>
      <c r="C481" s="537"/>
      <c r="D481" s="253"/>
      <c r="E481" s="253"/>
      <c r="F481" s="253"/>
      <c r="G481" s="578"/>
    </row>
    <row r="482" spans="1:7" s="528" customFormat="1" x14ac:dyDescent="0.25">
      <c r="A482" s="253"/>
      <c r="B482" s="536"/>
      <c r="C482" s="537"/>
      <c r="D482" s="253"/>
      <c r="E482" s="253"/>
      <c r="F482" s="253"/>
      <c r="G482" s="578"/>
    </row>
    <row r="483" spans="1:7" s="528" customFormat="1" x14ac:dyDescent="0.25">
      <c r="A483" s="253"/>
      <c r="B483" s="536"/>
      <c r="C483" s="537"/>
      <c r="D483" s="253"/>
      <c r="E483" s="253"/>
      <c r="F483" s="253"/>
      <c r="G483" s="578"/>
    </row>
    <row r="484" spans="1:7" s="528" customFormat="1" x14ac:dyDescent="0.25">
      <c r="A484" s="253"/>
      <c r="B484" s="536"/>
      <c r="C484" s="537"/>
      <c r="D484" s="253"/>
      <c r="E484" s="253"/>
      <c r="F484" s="253"/>
      <c r="G484" s="578"/>
    </row>
    <row r="485" spans="1:7" s="528" customFormat="1" x14ac:dyDescent="0.25">
      <c r="A485" s="253"/>
      <c r="B485" s="536"/>
      <c r="C485" s="537"/>
      <c r="D485" s="253"/>
      <c r="E485" s="253"/>
      <c r="F485" s="253"/>
      <c r="G485" s="578"/>
    </row>
    <row r="486" spans="1:7" s="528" customFormat="1" x14ac:dyDescent="0.25">
      <c r="A486" s="253"/>
      <c r="B486" s="536"/>
      <c r="C486" s="537"/>
      <c r="D486" s="253"/>
      <c r="E486" s="253"/>
      <c r="F486" s="253"/>
      <c r="G486" s="578"/>
    </row>
    <row r="487" spans="1:7" s="528" customFormat="1" x14ac:dyDescent="0.25">
      <c r="A487" s="253"/>
      <c r="B487" s="536"/>
      <c r="C487" s="537"/>
      <c r="D487" s="253"/>
      <c r="E487" s="253"/>
      <c r="F487" s="253"/>
      <c r="G487" s="578"/>
    </row>
    <row r="488" spans="1:7" s="528" customFormat="1" x14ac:dyDescent="0.25">
      <c r="A488" s="253"/>
      <c r="B488" s="536"/>
      <c r="C488" s="537"/>
      <c r="D488" s="253"/>
      <c r="E488" s="253"/>
      <c r="F488" s="253"/>
      <c r="G488" s="578"/>
    </row>
    <row r="489" spans="1:7" s="528" customFormat="1" x14ac:dyDescent="0.25">
      <c r="A489" s="253"/>
      <c r="B489" s="536"/>
      <c r="C489" s="537"/>
      <c r="D489" s="253"/>
      <c r="E489" s="253"/>
      <c r="F489" s="253"/>
      <c r="G489" s="578"/>
    </row>
    <row r="490" spans="1:7" s="528" customFormat="1" x14ac:dyDescent="0.25">
      <c r="A490" s="253"/>
      <c r="B490" s="536"/>
      <c r="C490" s="537"/>
      <c r="D490" s="253"/>
      <c r="E490" s="253"/>
      <c r="F490" s="253"/>
      <c r="G490" s="578"/>
    </row>
    <row r="491" spans="1:7" s="528" customFormat="1" x14ac:dyDescent="0.25">
      <c r="A491" s="253"/>
      <c r="B491" s="536"/>
      <c r="C491" s="537"/>
      <c r="D491" s="253"/>
      <c r="E491" s="253"/>
      <c r="F491" s="253"/>
      <c r="G491" s="578"/>
    </row>
    <row r="492" spans="1:7" s="528" customFormat="1" x14ac:dyDescent="0.25">
      <c r="A492" s="253"/>
      <c r="B492" s="536"/>
      <c r="C492" s="537"/>
      <c r="D492" s="253"/>
      <c r="E492" s="253"/>
      <c r="F492" s="253"/>
      <c r="G492" s="578"/>
    </row>
    <row r="493" spans="1:7" s="528" customFormat="1" x14ac:dyDescent="0.25">
      <c r="A493" s="253"/>
      <c r="B493" s="536"/>
      <c r="C493" s="537"/>
      <c r="D493" s="253"/>
      <c r="E493" s="253"/>
      <c r="F493" s="253"/>
      <c r="G493" s="578"/>
    </row>
    <row r="494" spans="1:7" s="528" customFormat="1" x14ac:dyDescent="0.25">
      <c r="A494" s="253"/>
      <c r="B494" s="536"/>
      <c r="C494" s="537"/>
      <c r="D494" s="253"/>
      <c r="E494" s="253"/>
      <c r="F494" s="253"/>
      <c r="G494" s="578"/>
    </row>
    <row r="495" spans="1:7" s="528" customFormat="1" x14ac:dyDescent="0.25">
      <c r="A495" s="253"/>
      <c r="B495" s="536"/>
      <c r="C495" s="537"/>
      <c r="D495" s="253"/>
      <c r="E495" s="253"/>
      <c r="F495" s="253"/>
      <c r="G495" s="578"/>
    </row>
    <row r="496" spans="1:7" s="528" customFormat="1" x14ac:dyDescent="0.25">
      <c r="A496" s="253"/>
      <c r="B496" s="536"/>
      <c r="C496" s="537"/>
      <c r="D496" s="253"/>
      <c r="E496" s="253"/>
      <c r="F496" s="253"/>
      <c r="G496" s="578"/>
    </row>
    <row r="497" spans="1:7" s="528" customFormat="1" x14ac:dyDescent="0.25">
      <c r="A497" s="253"/>
      <c r="B497" s="536"/>
      <c r="C497" s="537"/>
      <c r="D497" s="253"/>
      <c r="E497" s="253"/>
      <c r="F497" s="253"/>
      <c r="G497" s="578"/>
    </row>
    <row r="498" spans="1:7" s="528" customFormat="1" x14ac:dyDescent="0.25">
      <c r="A498" s="253"/>
      <c r="B498" s="536"/>
      <c r="C498" s="537"/>
      <c r="D498" s="253"/>
      <c r="E498" s="253"/>
      <c r="F498" s="253"/>
      <c r="G498" s="578"/>
    </row>
    <row r="499" spans="1:7" s="528" customFormat="1" x14ac:dyDescent="0.25">
      <c r="A499" s="253"/>
      <c r="B499" s="536"/>
      <c r="C499" s="537"/>
      <c r="D499" s="253"/>
      <c r="E499" s="253"/>
      <c r="F499" s="253"/>
      <c r="G499" s="578"/>
    </row>
    <row r="500" spans="1:7" s="528" customFormat="1" x14ac:dyDescent="0.25">
      <c r="A500" s="253"/>
      <c r="B500" s="536"/>
      <c r="C500" s="537"/>
      <c r="D500" s="253"/>
      <c r="E500" s="253"/>
      <c r="F500" s="253"/>
      <c r="G500" s="578"/>
    </row>
    <row r="501" spans="1:7" s="528" customFormat="1" x14ac:dyDescent="0.25">
      <c r="A501" s="253"/>
      <c r="B501" s="536"/>
      <c r="C501" s="537"/>
      <c r="D501" s="253"/>
      <c r="E501" s="253"/>
      <c r="F501" s="253"/>
      <c r="G501" s="578"/>
    </row>
    <row r="502" spans="1:7" s="528" customFormat="1" x14ac:dyDescent="0.25">
      <c r="A502" s="253"/>
      <c r="B502" s="536"/>
      <c r="C502" s="537"/>
      <c r="D502" s="253"/>
      <c r="E502" s="253"/>
      <c r="F502" s="253"/>
      <c r="G502" s="578"/>
    </row>
    <row r="503" spans="1:7" s="528" customFormat="1" x14ac:dyDescent="0.25">
      <c r="A503" s="253"/>
      <c r="B503" s="536"/>
      <c r="C503" s="537"/>
      <c r="D503" s="253"/>
      <c r="E503" s="253"/>
      <c r="F503" s="253"/>
      <c r="G503" s="578"/>
    </row>
    <row r="504" spans="1:7" s="528" customFormat="1" x14ac:dyDescent="0.25">
      <c r="A504" s="253"/>
      <c r="B504" s="536"/>
      <c r="C504" s="537"/>
      <c r="D504" s="253"/>
      <c r="E504" s="253"/>
      <c r="F504" s="253"/>
      <c r="G504" s="578"/>
    </row>
    <row r="505" spans="1:7" s="528" customFormat="1" x14ac:dyDescent="0.25">
      <c r="A505" s="253"/>
      <c r="B505" s="536"/>
      <c r="C505" s="537"/>
      <c r="D505" s="253"/>
      <c r="E505" s="253"/>
      <c r="F505" s="253"/>
      <c r="G505" s="578"/>
    </row>
    <row r="506" spans="1:7" s="528" customFormat="1" x14ac:dyDescent="0.25">
      <c r="A506" s="253"/>
      <c r="B506" s="536"/>
      <c r="C506" s="537"/>
      <c r="D506" s="253"/>
      <c r="E506" s="253"/>
      <c r="F506" s="253"/>
      <c r="G506" s="578"/>
    </row>
    <row r="507" spans="1:7" s="528" customFormat="1" x14ac:dyDescent="0.25">
      <c r="A507" s="253"/>
      <c r="B507" s="536"/>
      <c r="C507" s="537"/>
      <c r="D507" s="253"/>
      <c r="E507" s="253"/>
      <c r="F507" s="253"/>
      <c r="G507" s="578"/>
    </row>
    <row r="508" spans="1:7" s="528" customFormat="1" x14ac:dyDescent="0.25">
      <c r="A508" s="253"/>
      <c r="B508" s="536"/>
      <c r="C508" s="537"/>
      <c r="D508" s="253"/>
      <c r="E508" s="253"/>
      <c r="F508" s="253"/>
      <c r="G508" s="578"/>
    </row>
    <row r="509" spans="1:7" s="528" customFormat="1" x14ac:dyDescent="0.25">
      <c r="A509" s="253"/>
      <c r="B509" s="536"/>
      <c r="C509" s="537"/>
      <c r="D509" s="253"/>
      <c r="E509" s="253"/>
      <c r="F509" s="253"/>
      <c r="G509" s="578"/>
    </row>
    <row r="510" spans="1:7" s="528" customFormat="1" x14ac:dyDescent="0.25">
      <c r="A510" s="253"/>
      <c r="B510" s="536"/>
      <c r="C510" s="537"/>
      <c r="D510" s="253"/>
      <c r="E510" s="253"/>
      <c r="F510" s="253"/>
      <c r="G510" s="578"/>
    </row>
    <row r="511" spans="1:7" s="528" customFormat="1" x14ac:dyDescent="0.25">
      <c r="A511" s="253"/>
      <c r="B511" s="536"/>
      <c r="C511" s="537"/>
      <c r="D511" s="253"/>
      <c r="E511" s="253"/>
      <c r="F511" s="253"/>
      <c r="G511" s="578"/>
    </row>
    <row r="512" spans="1:7" s="528" customFormat="1" x14ac:dyDescent="0.25">
      <c r="A512" s="253"/>
      <c r="B512" s="536"/>
      <c r="C512" s="537"/>
      <c r="D512" s="253"/>
      <c r="E512" s="253"/>
      <c r="F512" s="253"/>
      <c r="G512" s="578"/>
    </row>
    <row r="513" spans="1:7" s="528" customFormat="1" x14ac:dyDescent="0.25">
      <c r="A513" s="253"/>
      <c r="B513" s="536"/>
      <c r="C513" s="537"/>
      <c r="D513" s="253"/>
      <c r="E513" s="253"/>
      <c r="F513" s="253"/>
      <c r="G513" s="578"/>
    </row>
    <row r="514" spans="1:7" s="528" customFormat="1" x14ac:dyDescent="0.25">
      <c r="A514" s="253"/>
      <c r="B514" s="536"/>
      <c r="C514" s="537"/>
      <c r="D514" s="253"/>
      <c r="E514" s="253"/>
      <c r="F514" s="253"/>
      <c r="G514" s="578"/>
    </row>
    <row r="515" spans="1:7" s="528" customFormat="1" x14ac:dyDescent="0.25">
      <c r="A515" s="253"/>
      <c r="B515" s="536"/>
      <c r="C515" s="537"/>
      <c r="D515" s="253"/>
      <c r="E515" s="253"/>
      <c r="F515" s="253"/>
      <c r="G515" s="578"/>
    </row>
    <row r="516" spans="1:7" s="528" customFormat="1" x14ac:dyDescent="0.25">
      <c r="A516" s="253"/>
      <c r="B516" s="536"/>
      <c r="C516" s="537"/>
      <c r="D516" s="253"/>
      <c r="E516" s="253"/>
      <c r="F516" s="253"/>
      <c r="G516" s="578"/>
    </row>
    <row r="517" spans="1:7" s="528" customFormat="1" x14ac:dyDescent="0.25">
      <c r="A517" s="253"/>
      <c r="B517" s="536"/>
      <c r="C517" s="537"/>
      <c r="D517" s="253"/>
      <c r="E517" s="253"/>
      <c r="F517" s="253"/>
      <c r="G517" s="578"/>
    </row>
    <row r="518" spans="1:7" s="528" customFormat="1" x14ac:dyDescent="0.25">
      <c r="A518" s="253"/>
      <c r="B518" s="536"/>
      <c r="C518" s="537"/>
      <c r="D518" s="253"/>
      <c r="E518" s="253"/>
      <c r="F518" s="253"/>
      <c r="G518" s="578"/>
    </row>
    <row r="519" spans="1:7" s="528" customFormat="1" x14ac:dyDescent="0.25">
      <c r="A519" s="253"/>
      <c r="B519" s="536"/>
      <c r="C519" s="537"/>
      <c r="D519" s="253"/>
      <c r="E519" s="253"/>
      <c r="F519" s="253"/>
      <c r="G519" s="578"/>
    </row>
    <row r="520" spans="1:7" s="528" customFormat="1" x14ac:dyDescent="0.25">
      <c r="A520" s="253"/>
      <c r="B520" s="536"/>
      <c r="C520" s="537"/>
      <c r="D520" s="253"/>
      <c r="E520" s="253"/>
      <c r="F520" s="253"/>
      <c r="G520" s="578"/>
    </row>
    <row r="521" spans="1:7" s="528" customFormat="1" x14ac:dyDescent="0.25">
      <c r="A521" s="253"/>
      <c r="B521" s="536"/>
      <c r="C521" s="537"/>
      <c r="D521" s="253"/>
      <c r="E521" s="253"/>
      <c r="F521" s="253"/>
      <c r="G521" s="578"/>
    </row>
    <row r="522" spans="1:7" s="528" customFormat="1" x14ac:dyDescent="0.25">
      <c r="A522" s="253"/>
      <c r="B522" s="536"/>
      <c r="C522" s="537"/>
      <c r="D522" s="253"/>
      <c r="E522" s="253"/>
      <c r="F522" s="253"/>
      <c r="G522" s="578"/>
    </row>
    <row r="523" spans="1:7" s="528" customFormat="1" x14ac:dyDescent="0.25">
      <c r="A523" s="253"/>
      <c r="B523" s="536"/>
      <c r="C523" s="537"/>
      <c r="D523" s="253"/>
      <c r="E523" s="253"/>
      <c r="F523" s="253"/>
      <c r="G523" s="578"/>
    </row>
    <row r="524" spans="1:7" s="528" customFormat="1" x14ac:dyDescent="0.25">
      <c r="A524" s="253"/>
      <c r="B524" s="536"/>
      <c r="C524" s="537"/>
      <c r="D524" s="253"/>
      <c r="E524" s="253"/>
      <c r="F524" s="253"/>
      <c r="G524" s="578"/>
    </row>
    <row r="525" spans="1:7" s="528" customFormat="1" x14ac:dyDescent="0.25">
      <c r="A525" s="253"/>
      <c r="B525" s="536"/>
      <c r="C525" s="537"/>
      <c r="D525" s="253"/>
      <c r="E525" s="253"/>
      <c r="F525" s="253"/>
      <c r="G525" s="578"/>
    </row>
    <row r="526" spans="1:7" s="528" customFormat="1" x14ac:dyDescent="0.25">
      <c r="A526" s="253"/>
      <c r="B526" s="536"/>
      <c r="C526" s="537"/>
      <c r="D526" s="253"/>
      <c r="E526" s="253"/>
      <c r="F526" s="253"/>
      <c r="G526" s="578"/>
    </row>
    <row r="527" spans="1:7" s="528" customFormat="1" x14ac:dyDescent="0.25">
      <c r="A527" s="253"/>
      <c r="B527" s="536"/>
      <c r="C527" s="537"/>
      <c r="D527" s="253"/>
      <c r="E527" s="253"/>
      <c r="F527" s="253"/>
      <c r="G527" s="578"/>
    </row>
    <row r="528" spans="1:7" s="528" customFormat="1" x14ac:dyDescent="0.25">
      <c r="A528" s="253"/>
      <c r="B528" s="536"/>
      <c r="C528" s="537"/>
      <c r="D528" s="253"/>
      <c r="E528" s="253"/>
      <c r="F528" s="253"/>
      <c r="G528" s="578"/>
    </row>
    <row r="529" spans="1:7" s="528" customFormat="1" x14ac:dyDescent="0.25">
      <c r="A529" s="253"/>
      <c r="B529" s="536"/>
      <c r="C529" s="537"/>
      <c r="D529" s="253"/>
      <c r="E529" s="253"/>
      <c r="F529" s="253"/>
      <c r="G529" s="578"/>
    </row>
    <row r="530" spans="1:7" s="528" customFormat="1" x14ac:dyDescent="0.25">
      <c r="A530" s="253"/>
      <c r="B530" s="536"/>
      <c r="C530" s="537"/>
      <c r="D530" s="253"/>
      <c r="E530" s="253"/>
      <c r="F530" s="253"/>
      <c r="G530" s="578"/>
    </row>
    <row r="531" spans="1:7" s="528" customFormat="1" x14ac:dyDescent="0.25">
      <c r="A531" s="253"/>
      <c r="B531" s="536"/>
      <c r="C531" s="537"/>
      <c r="D531" s="253"/>
      <c r="E531" s="253"/>
      <c r="F531" s="253"/>
      <c r="G531" s="578"/>
    </row>
    <row r="532" spans="1:7" s="528" customFormat="1" x14ac:dyDescent="0.25">
      <c r="A532" s="253"/>
      <c r="B532" s="536"/>
      <c r="C532" s="537"/>
      <c r="D532" s="253"/>
      <c r="E532" s="253"/>
      <c r="F532" s="253"/>
      <c r="G532" s="578"/>
    </row>
    <row r="533" spans="1:7" s="528" customFormat="1" x14ac:dyDescent="0.25">
      <c r="A533" s="253"/>
      <c r="B533" s="536"/>
      <c r="C533" s="537"/>
      <c r="D533" s="253"/>
      <c r="E533" s="253"/>
      <c r="F533" s="253"/>
      <c r="G533" s="578"/>
    </row>
    <row r="534" spans="1:7" s="528" customFormat="1" x14ac:dyDescent="0.25">
      <c r="A534" s="253"/>
      <c r="B534" s="536"/>
      <c r="C534" s="537"/>
      <c r="D534" s="253"/>
      <c r="E534" s="253"/>
      <c r="F534" s="253"/>
      <c r="G534" s="578"/>
    </row>
    <row r="535" spans="1:7" s="528" customFormat="1" x14ac:dyDescent="0.25">
      <c r="A535" s="253"/>
      <c r="B535" s="536"/>
      <c r="C535" s="537"/>
      <c r="D535" s="253"/>
      <c r="E535" s="253"/>
      <c r="F535" s="253"/>
      <c r="G535" s="578"/>
    </row>
    <row r="536" spans="1:7" s="528" customFormat="1" x14ac:dyDescent="0.25">
      <c r="A536" s="253"/>
      <c r="B536" s="536"/>
      <c r="C536" s="537"/>
      <c r="D536" s="253"/>
      <c r="E536" s="253"/>
      <c r="F536" s="253"/>
      <c r="G536" s="578"/>
    </row>
    <row r="537" spans="1:7" s="528" customFormat="1" x14ac:dyDescent="0.25">
      <c r="A537" s="253"/>
      <c r="B537" s="536"/>
      <c r="C537" s="537"/>
      <c r="D537" s="253"/>
      <c r="E537" s="253"/>
      <c r="F537" s="253"/>
      <c r="G537" s="578"/>
    </row>
    <row r="538" spans="1:7" s="528" customFormat="1" x14ac:dyDescent="0.25">
      <c r="A538" s="253"/>
      <c r="B538" s="536"/>
      <c r="C538" s="537"/>
      <c r="D538" s="253"/>
      <c r="E538" s="253"/>
      <c r="F538" s="253"/>
      <c r="G538" s="578"/>
    </row>
    <row r="539" spans="1:7" s="528" customFormat="1" x14ac:dyDescent="0.25">
      <c r="A539" s="253"/>
      <c r="B539" s="536"/>
      <c r="C539" s="537"/>
      <c r="D539" s="253"/>
      <c r="E539" s="253"/>
      <c r="F539" s="253"/>
      <c r="G539" s="578"/>
    </row>
    <row r="540" spans="1:7" s="528" customFormat="1" x14ac:dyDescent="0.25">
      <c r="A540" s="253"/>
      <c r="B540" s="536"/>
      <c r="C540" s="537"/>
      <c r="D540" s="253"/>
      <c r="E540" s="253"/>
      <c r="F540" s="253"/>
      <c r="G540" s="578"/>
    </row>
    <row r="541" spans="1:7" s="528" customFormat="1" x14ac:dyDescent="0.25">
      <c r="A541" s="253"/>
      <c r="B541" s="536"/>
      <c r="C541" s="537"/>
      <c r="D541" s="253"/>
      <c r="E541" s="253"/>
      <c r="F541" s="253"/>
      <c r="G541" s="578"/>
    </row>
    <row r="542" spans="1:7" s="528" customFormat="1" x14ac:dyDescent="0.25">
      <c r="A542" s="253"/>
      <c r="B542" s="536"/>
      <c r="C542" s="537"/>
      <c r="D542" s="253"/>
      <c r="E542" s="253"/>
      <c r="F542" s="253"/>
      <c r="G542" s="578"/>
    </row>
    <row r="543" spans="1:7" s="528" customFormat="1" x14ac:dyDescent="0.25">
      <c r="A543" s="253"/>
      <c r="B543" s="536"/>
      <c r="C543" s="537"/>
      <c r="D543" s="253"/>
      <c r="E543" s="253"/>
      <c r="F543" s="253"/>
      <c r="G543" s="578"/>
    </row>
    <row r="544" spans="1:7" s="528" customFormat="1" x14ac:dyDescent="0.25">
      <c r="A544" s="253"/>
      <c r="B544" s="536"/>
      <c r="C544" s="537"/>
      <c r="D544" s="253"/>
      <c r="E544" s="253"/>
      <c r="F544" s="253"/>
      <c r="G544" s="578"/>
    </row>
    <row r="545" spans="1:7" s="528" customFormat="1" x14ac:dyDescent="0.25">
      <c r="A545" s="253"/>
      <c r="B545" s="536"/>
      <c r="C545" s="537"/>
      <c r="D545" s="253"/>
      <c r="E545" s="253"/>
      <c r="F545" s="253"/>
      <c r="G545" s="578"/>
    </row>
    <row r="546" spans="1:7" s="528" customFormat="1" x14ac:dyDescent="0.25">
      <c r="A546" s="253"/>
      <c r="B546" s="536"/>
      <c r="C546" s="537"/>
      <c r="D546" s="253"/>
      <c r="E546" s="253"/>
      <c r="F546" s="253"/>
      <c r="G546" s="578"/>
    </row>
    <row r="547" spans="1:7" s="528" customFormat="1" x14ac:dyDescent="0.25">
      <c r="A547" s="253"/>
      <c r="B547" s="536"/>
      <c r="C547" s="537"/>
      <c r="D547" s="253"/>
      <c r="E547" s="253"/>
      <c r="F547" s="253"/>
      <c r="G547" s="578"/>
    </row>
    <row r="548" spans="1:7" s="528" customFormat="1" x14ac:dyDescent="0.25">
      <c r="A548" s="253"/>
      <c r="B548" s="536"/>
      <c r="C548" s="537"/>
      <c r="D548" s="253"/>
      <c r="E548" s="253"/>
      <c r="F548" s="253"/>
      <c r="G548" s="578"/>
    </row>
    <row r="549" spans="1:7" s="528" customFormat="1" x14ac:dyDescent="0.25">
      <c r="A549" s="253"/>
      <c r="B549" s="536"/>
      <c r="C549" s="537"/>
      <c r="D549" s="253"/>
      <c r="E549" s="253"/>
      <c r="F549" s="253"/>
      <c r="G549" s="578"/>
    </row>
    <row r="550" spans="1:7" s="528" customFormat="1" x14ac:dyDescent="0.25">
      <c r="A550" s="253"/>
      <c r="B550" s="536"/>
      <c r="C550" s="537"/>
      <c r="D550" s="253"/>
      <c r="E550" s="253"/>
      <c r="F550" s="253"/>
      <c r="G550" s="578"/>
    </row>
    <row r="551" spans="1:7" s="528" customFormat="1" x14ac:dyDescent="0.25">
      <c r="A551" s="253"/>
      <c r="B551" s="536"/>
      <c r="C551" s="537"/>
      <c r="D551" s="253"/>
      <c r="E551" s="253"/>
      <c r="F551" s="253"/>
      <c r="G551" s="578"/>
    </row>
    <row r="552" spans="1:7" s="528" customFormat="1" x14ac:dyDescent="0.25">
      <c r="A552" s="253"/>
      <c r="B552" s="536"/>
      <c r="C552" s="537"/>
      <c r="D552" s="253"/>
      <c r="E552" s="253"/>
      <c r="F552" s="253"/>
      <c r="G552" s="578"/>
    </row>
    <row r="553" spans="1:7" s="528" customFormat="1" x14ac:dyDescent="0.25">
      <c r="A553" s="253"/>
      <c r="B553" s="536"/>
      <c r="C553" s="537"/>
      <c r="D553" s="253"/>
      <c r="E553" s="253"/>
      <c r="F553" s="253"/>
      <c r="G553" s="578"/>
    </row>
    <row r="554" spans="1:7" s="528" customFormat="1" x14ac:dyDescent="0.25">
      <c r="A554" s="253"/>
      <c r="B554" s="536"/>
      <c r="C554" s="537"/>
      <c r="D554" s="253"/>
      <c r="E554" s="253"/>
      <c r="F554" s="253"/>
      <c r="G554" s="578"/>
    </row>
    <row r="555" spans="1:7" s="528" customFormat="1" x14ac:dyDescent="0.25">
      <c r="A555" s="253"/>
      <c r="B555" s="536"/>
      <c r="C555" s="537"/>
      <c r="D555" s="253"/>
      <c r="E555" s="253"/>
      <c r="F555" s="253"/>
      <c r="G555" s="578"/>
    </row>
    <row r="556" spans="1:7" s="528" customFormat="1" x14ac:dyDescent="0.25">
      <c r="A556" s="253"/>
      <c r="B556" s="536"/>
      <c r="C556" s="537"/>
      <c r="D556" s="253"/>
      <c r="E556" s="253"/>
      <c r="F556" s="253"/>
      <c r="G556" s="578"/>
    </row>
    <row r="557" spans="1:7" s="528" customFormat="1" x14ac:dyDescent="0.25">
      <c r="A557" s="253"/>
      <c r="B557" s="536"/>
      <c r="C557" s="537"/>
      <c r="D557" s="253"/>
      <c r="E557" s="253"/>
      <c r="F557" s="253"/>
      <c r="G557" s="578"/>
    </row>
    <row r="558" spans="1:7" s="528" customFormat="1" x14ac:dyDescent="0.25">
      <c r="A558" s="253"/>
      <c r="B558" s="536"/>
      <c r="C558" s="537"/>
      <c r="D558" s="253"/>
      <c r="E558" s="253"/>
      <c r="F558" s="253"/>
      <c r="G558" s="578"/>
    </row>
    <row r="559" spans="1:7" s="528" customFormat="1" x14ac:dyDescent="0.25">
      <c r="A559" s="253"/>
      <c r="B559" s="536"/>
      <c r="C559" s="537"/>
      <c r="D559" s="253"/>
      <c r="E559" s="253"/>
      <c r="F559" s="253"/>
      <c r="G559" s="578"/>
    </row>
    <row r="560" spans="1:7" s="528" customFormat="1" x14ac:dyDescent="0.25">
      <c r="A560" s="253"/>
      <c r="B560" s="536"/>
      <c r="C560" s="537"/>
      <c r="D560" s="253"/>
      <c r="E560" s="253"/>
      <c r="F560" s="253"/>
      <c r="G560" s="578"/>
    </row>
    <row r="561" spans="1:7" s="528" customFormat="1" x14ac:dyDescent="0.25">
      <c r="A561" s="253"/>
      <c r="B561" s="536"/>
      <c r="C561" s="537"/>
      <c r="D561" s="253"/>
      <c r="E561" s="253"/>
      <c r="F561" s="253"/>
      <c r="G561" s="578"/>
    </row>
    <row r="562" spans="1:7" s="528" customFormat="1" x14ac:dyDescent="0.25">
      <c r="A562" s="253"/>
      <c r="B562" s="536"/>
      <c r="C562" s="537"/>
      <c r="D562" s="253"/>
      <c r="E562" s="253"/>
      <c r="F562" s="253"/>
      <c r="G562" s="578"/>
    </row>
    <row r="563" spans="1:7" s="528" customFormat="1" x14ac:dyDescent="0.25">
      <c r="A563" s="253"/>
      <c r="B563" s="536"/>
      <c r="C563" s="537"/>
      <c r="D563" s="253"/>
      <c r="E563" s="253"/>
      <c r="F563" s="253"/>
      <c r="G563" s="578"/>
    </row>
    <row r="564" spans="1:7" s="528" customFormat="1" x14ac:dyDescent="0.25">
      <c r="A564" s="253"/>
      <c r="B564" s="536"/>
      <c r="C564" s="537"/>
      <c r="D564" s="253"/>
      <c r="E564" s="253"/>
      <c r="F564" s="253"/>
      <c r="G564" s="578"/>
    </row>
    <row r="565" spans="1:7" s="528" customFormat="1" x14ac:dyDescent="0.25">
      <c r="A565" s="253"/>
      <c r="B565" s="536"/>
      <c r="C565" s="537"/>
      <c r="D565" s="253"/>
      <c r="E565" s="253"/>
      <c r="F565" s="253"/>
      <c r="G565" s="578"/>
    </row>
    <row r="566" spans="1:7" s="528" customFormat="1" x14ac:dyDescent="0.25">
      <c r="A566" s="253"/>
      <c r="B566" s="536"/>
      <c r="C566" s="537"/>
      <c r="D566" s="253"/>
      <c r="E566" s="253"/>
      <c r="F566" s="253"/>
      <c r="G566" s="578"/>
    </row>
    <row r="567" spans="1:7" s="528" customFormat="1" x14ac:dyDescent="0.25">
      <c r="A567" s="253"/>
      <c r="B567" s="536"/>
      <c r="C567" s="537"/>
      <c r="D567" s="253"/>
      <c r="E567" s="253"/>
      <c r="F567" s="253"/>
      <c r="G567" s="578"/>
    </row>
    <row r="568" spans="1:7" s="528" customFormat="1" x14ac:dyDescent="0.25">
      <c r="A568" s="253"/>
      <c r="B568" s="536"/>
      <c r="C568" s="537"/>
      <c r="D568" s="253"/>
      <c r="E568" s="253"/>
      <c r="F568" s="253"/>
      <c r="G568" s="578"/>
    </row>
    <row r="569" spans="1:7" s="528" customFormat="1" x14ac:dyDescent="0.25">
      <c r="A569" s="253"/>
      <c r="B569" s="536"/>
      <c r="C569" s="537"/>
      <c r="D569" s="253"/>
      <c r="E569" s="253"/>
      <c r="F569" s="253"/>
      <c r="G569" s="578"/>
    </row>
    <row r="570" spans="1:7" s="528" customFormat="1" x14ac:dyDescent="0.25">
      <c r="A570" s="253"/>
      <c r="B570" s="536"/>
      <c r="C570" s="537"/>
      <c r="D570" s="253"/>
      <c r="E570" s="253"/>
      <c r="F570" s="253"/>
      <c r="G570" s="578"/>
    </row>
    <row r="571" spans="1:7" s="528" customFormat="1" x14ac:dyDescent="0.25">
      <c r="A571" s="253"/>
      <c r="B571" s="536"/>
      <c r="C571" s="537"/>
      <c r="D571" s="253"/>
      <c r="E571" s="253"/>
      <c r="F571" s="253"/>
      <c r="G571" s="578"/>
    </row>
    <row r="572" spans="1:7" s="528" customFormat="1" x14ac:dyDescent="0.25">
      <c r="A572" s="253"/>
      <c r="B572" s="536"/>
      <c r="C572" s="537"/>
      <c r="D572" s="253"/>
      <c r="E572" s="253"/>
      <c r="F572" s="253"/>
      <c r="G572" s="578"/>
    </row>
    <row r="573" spans="1:7" s="528" customFormat="1" x14ac:dyDescent="0.25">
      <c r="A573" s="253"/>
      <c r="B573" s="536"/>
      <c r="C573" s="537"/>
      <c r="D573" s="253"/>
      <c r="E573" s="253"/>
      <c r="F573" s="253"/>
      <c r="G573" s="578"/>
    </row>
    <row r="574" spans="1:7" s="528" customFormat="1" x14ac:dyDescent="0.25">
      <c r="A574" s="253"/>
      <c r="B574" s="536"/>
      <c r="C574" s="537"/>
      <c r="D574" s="253"/>
      <c r="E574" s="253"/>
      <c r="F574" s="253"/>
      <c r="G574" s="578"/>
    </row>
    <row r="575" spans="1:7" s="528" customFormat="1" x14ac:dyDescent="0.25">
      <c r="A575" s="253"/>
      <c r="B575" s="536"/>
      <c r="C575" s="537"/>
      <c r="D575" s="253"/>
      <c r="E575" s="253"/>
      <c r="F575" s="253"/>
      <c r="G575" s="578"/>
    </row>
    <row r="576" spans="1:7" s="528" customFormat="1" x14ac:dyDescent="0.25">
      <c r="A576" s="253"/>
      <c r="B576" s="536"/>
      <c r="C576" s="537"/>
      <c r="D576" s="253"/>
      <c r="E576" s="253"/>
      <c r="F576" s="253"/>
      <c r="G576" s="578"/>
    </row>
    <row r="577" spans="1:7" s="528" customFormat="1" x14ac:dyDescent="0.25">
      <c r="A577" s="253"/>
      <c r="B577" s="536"/>
      <c r="C577" s="537"/>
      <c r="D577" s="253"/>
      <c r="E577" s="253"/>
      <c r="F577" s="253"/>
      <c r="G577" s="578"/>
    </row>
    <row r="578" spans="1:7" s="528" customFormat="1" x14ac:dyDescent="0.25">
      <c r="A578" s="253"/>
      <c r="B578" s="536"/>
      <c r="C578" s="537"/>
      <c r="D578" s="253"/>
      <c r="E578" s="253"/>
      <c r="F578" s="253"/>
      <c r="G578" s="578"/>
    </row>
    <row r="579" spans="1:7" s="528" customFormat="1" x14ac:dyDescent="0.25">
      <c r="A579" s="253"/>
      <c r="B579" s="536"/>
      <c r="C579" s="537"/>
      <c r="D579" s="253"/>
      <c r="E579" s="253"/>
      <c r="F579" s="253"/>
      <c r="G579" s="578"/>
    </row>
    <row r="580" spans="1:7" s="528" customFormat="1" x14ac:dyDescent="0.25">
      <c r="A580" s="253"/>
      <c r="B580" s="536"/>
      <c r="C580" s="537"/>
      <c r="D580" s="253"/>
      <c r="E580" s="253"/>
      <c r="F580" s="253"/>
      <c r="G580" s="578"/>
    </row>
    <row r="581" spans="1:7" s="528" customFormat="1" x14ac:dyDescent="0.25">
      <c r="A581" s="253"/>
      <c r="B581" s="536"/>
      <c r="C581" s="537"/>
      <c r="D581" s="253"/>
      <c r="E581" s="253"/>
      <c r="F581" s="253"/>
      <c r="G581" s="578"/>
    </row>
    <row r="582" spans="1:7" s="528" customFormat="1" x14ac:dyDescent="0.25">
      <c r="A582" s="253"/>
      <c r="B582" s="536"/>
      <c r="C582" s="537"/>
      <c r="D582" s="253"/>
      <c r="E582" s="253"/>
      <c r="F582" s="253"/>
      <c r="G582" s="578"/>
    </row>
    <row r="583" spans="1:7" s="528" customFormat="1" x14ac:dyDescent="0.25">
      <c r="A583" s="253"/>
      <c r="B583" s="536"/>
      <c r="C583" s="537"/>
      <c r="D583" s="253"/>
      <c r="E583" s="253"/>
      <c r="F583" s="253"/>
      <c r="G583" s="578"/>
    </row>
    <row r="584" spans="1:7" s="528" customFormat="1" x14ac:dyDescent="0.25">
      <c r="A584" s="253"/>
      <c r="B584" s="536"/>
      <c r="C584" s="537"/>
      <c r="D584" s="253"/>
      <c r="E584" s="253"/>
      <c r="F584" s="253"/>
      <c r="G584" s="578"/>
    </row>
    <row r="585" spans="1:7" s="528" customFormat="1" x14ac:dyDescent="0.25">
      <c r="A585" s="253"/>
      <c r="B585" s="536"/>
      <c r="C585" s="537"/>
      <c r="D585" s="253"/>
      <c r="E585" s="253"/>
      <c r="F585" s="253"/>
      <c r="G585" s="578"/>
    </row>
    <row r="586" spans="1:7" s="528" customFormat="1" x14ac:dyDescent="0.25">
      <c r="A586" s="253"/>
      <c r="B586" s="536"/>
      <c r="C586" s="537"/>
      <c r="D586" s="253"/>
      <c r="E586" s="253"/>
      <c r="F586" s="253"/>
      <c r="G586" s="578"/>
    </row>
    <row r="587" spans="1:7" s="528" customFormat="1" x14ac:dyDescent="0.25">
      <c r="A587" s="253"/>
      <c r="B587" s="536"/>
      <c r="C587" s="537"/>
      <c r="D587" s="253"/>
      <c r="E587" s="253"/>
      <c r="F587" s="253"/>
      <c r="G587" s="578"/>
    </row>
    <row r="588" spans="1:7" s="528" customFormat="1" x14ac:dyDescent="0.25">
      <c r="A588" s="253"/>
      <c r="B588" s="536"/>
      <c r="C588" s="537"/>
      <c r="D588" s="253"/>
      <c r="E588" s="253"/>
      <c r="F588" s="253"/>
      <c r="G588" s="578"/>
    </row>
    <row r="589" spans="1:7" s="528" customFormat="1" x14ac:dyDescent="0.25">
      <c r="A589" s="253"/>
      <c r="B589" s="536"/>
      <c r="C589" s="537"/>
      <c r="D589" s="253"/>
      <c r="E589" s="253"/>
      <c r="F589" s="253"/>
      <c r="G589" s="578"/>
    </row>
    <row r="590" spans="1:7" s="528" customFormat="1" x14ac:dyDescent="0.25">
      <c r="A590" s="253"/>
      <c r="B590" s="536"/>
      <c r="C590" s="537"/>
      <c r="D590" s="253"/>
      <c r="E590" s="253"/>
      <c r="F590" s="253"/>
      <c r="G590" s="578"/>
    </row>
    <row r="591" spans="1:7" s="528" customFormat="1" x14ac:dyDescent="0.25">
      <c r="A591" s="253"/>
      <c r="B591" s="536"/>
      <c r="C591" s="537"/>
      <c r="D591" s="253"/>
      <c r="E591" s="253"/>
      <c r="F591" s="253"/>
      <c r="G591" s="578"/>
    </row>
    <row r="592" spans="1:7" s="528" customFormat="1" x14ac:dyDescent="0.25">
      <c r="A592" s="253"/>
      <c r="B592" s="536"/>
      <c r="C592" s="537"/>
      <c r="D592" s="253"/>
      <c r="E592" s="253"/>
      <c r="F592" s="253"/>
      <c r="G592" s="578"/>
    </row>
    <row r="593" spans="1:7" s="528" customFormat="1" x14ac:dyDescent="0.25">
      <c r="A593" s="253"/>
      <c r="B593" s="536"/>
      <c r="C593" s="537"/>
      <c r="D593" s="253"/>
      <c r="E593" s="253"/>
      <c r="F593" s="253"/>
      <c r="G593" s="578"/>
    </row>
    <row r="594" spans="1:7" s="528" customFormat="1" x14ac:dyDescent="0.25">
      <c r="A594" s="253"/>
      <c r="B594" s="536"/>
      <c r="C594" s="537"/>
      <c r="D594" s="253"/>
      <c r="E594" s="253"/>
      <c r="F594" s="253"/>
      <c r="G594" s="578"/>
    </row>
    <row r="595" spans="1:7" s="528" customFormat="1" x14ac:dyDescent="0.25">
      <c r="A595" s="253"/>
      <c r="B595" s="536"/>
      <c r="C595" s="537"/>
      <c r="D595" s="253"/>
      <c r="E595" s="253"/>
      <c r="F595" s="253"/>
      <c r="G595" s="578"/>
    </row>
    <row r="596" spans="1:7" s="528" customFormat="1" x14ac:dyDescent="0.25">
      <c r="A596" s="253"/>
      <c r="B596" s="536"/>
      <c r="C596" s="537"/>
      <c r="D596" s="253"/>
      <c r="E596" s="253"/>
      <c r="F596" s="253"/>
      <c r="G596" s="578"/>
    </row>
    <row r="597" spans="1:7" s="528" customFormat="1" x14ac:dyDescent="0.25">
      <c r="A597" s="253"/>
      <c r="B597" s="536"/>
      <c r="C597" s="537"/>
      <c r="D597" s="253"/>
      <c r="E597" s="253"/>
      <c r="F597" s="253"/>
      <c r="G597" s="578"/>
    </row>
    <row r="598" spans="1:7" s="528" customFormat="1" x14ac:dyDescent="0.25">
      <c r="A598" s="253"/>
      <c r="B598" s="536"/>
      <c r="C598" s="537"/>
      <c r="D598" s="253"/>
      <c r="E598" s="253"/>
      <c r="F598" s="253"/>
      <c r="G598" s="578"/>
    </row>
    <row r="599" spans="1:7" s="528" customFormat="1" x14ac:dyDescent="0.25">
      <c r="A599" s="253"/>
      <c r="B599" s="536"/>
      <c r="C599" s="537"/>
      <c r="D599" s="253"/>
      <c r="E599" s="253"/>
      <c r="F599" s="253"/>
      <c r="G599" s="578"/>
    </row>
    <row r="600" spans="1:7" s="528" customFormat="1" x14ac:dyDescent="0.25">
      <c r="A600" s="253"/>
      <c r="B600" s="536"/>
      <c r="C600" s="537"/>
      <c r="D600" s="253"/>
      <c r="E600" s="253"/>
      <c r="F600" s="253"/>
      <c r="G600" s="578"/>
    </row>
    <row r="601" spans="1:7" s="528" customFormat="1" x14ac:dyDescent="0.25">
      <c r="A601" s="253"/>
      <c r="B601" s="536"/>
      <c r="C601" s="537"/>
      <c r="D601" s="253"/>
      <c r="E601" s="253"/>
      <c r="F601" s="253"/>
      <c r="G601" s="578"/>
    </row>
    <row r="602" spans="1:7" s="528" customFormat="1" x14ac:dyDescent="0.25">
      <c r="A602" s="253"/>
      <c r="B602" s="536"/>
      <c r="C602" s="537"/>
      <c r="D602" s="253"/>
      <c r="E602" s="253"/>
      <c r="F602" s="253"/>
      <c r="G602" s="578"/>
    </row>
    <row r="603" spans="1:7" s="528" customFormat="1" x14ac:dyDescent="0.25">
      <c r="A603" s="253"/>
      <c r="B603" s="536"/>
      <c r="C603" s="537"/>
      <c r="D603" s="253"/>
      <c r="E603" s="253"/>
      <c r="F603" s="253"/>
      <c r="G603" s="578"/>
    </row>
    <row r="604" spans="1:7" s="528" customFormat="1" x14ac:dyDescent="0.25">
      <c r="A604" s="253"/>
      <c r="B604" s="536"/>
      <c r="C604" s="537"/>
      <c r="D604" s="253"/>
      <c r="E604" s="253"/>
      <c r="F604" s="253"/>
      <c r="G604" s="578"/>
    </row>
    <row r="605" spans="1:7" s="528" customFormat="1" x14ac:dyDescent="0.25">
      <c r="A605" s="253"/>
      <c r="B605" s="536"/>
      <c r="C605" s="537"/>
      <c r="D605" s="253"/>
      <c r="E605" s="253"/>
      <c r="F605" s="253"/>
      <c r="G605" s="578"/>
    </row>
    <row r="606" spans="1:7" s="528" customFormat="1" x14ac:dyDescent="0.25">
      <c r="A606" s="253"/>
      <c r="B606" s="536"/>
      <c r="C606" s="537"/>
      <c r="D606" s="253"/>
      <c r="E606" s="253"/>
      <c r="F606" s="253"/>
      <c r="G606" s="578"/>
    </row>
    <row r="607" spans="1:7" s="528" customFormat="1" x14ac:dyDescent="0.25">
      <c r="A607" s="253"/>
      <c r="B607" s="536"/>
      <c r="C607" s="537"/>
      <c r="D607" s="253"/>
      <c r="E607" s="253"/>
      <c r="F607" s="253"/>
      <c r="G607" s="578"/>
    </row>
    <row r="608" spans="1:7" s="528" customFormat="1" x14ac:dyDescent="0.25">
      <c r="A608" s="253"/>
      <c r="B608" s="536"/>
      <c r="C608" s="537"/>
      <c r="D608" s="253"/>
      <c r="E608" s="253"/>
      <c r="F608" s="253"/>
      <c r="G608" s="578"/>
    </row>
    <row r="609" spans="1:7" s="528" customFormat="1" x14ac:dyDescent="0.25">
      <c r="A609" s="253"/>
      <c r="B609" s="536"/>
      <c r="C609" s="537"/>
      <c r="D609" s="253"/>
      <c r="E609" s="253"/>
      <c r="F609" s="253"/>
      <c r="G609" s="578"/>
    </row>
    <row r="610" spans="1:7" s="528" customFormat="1" x14ac:dyDescent="0.25">
      <c r="A610" s="253"/>
      <c r="B610" s="536"/>
      <c r="C610" s="537"/>
      <c r="D610" s="253"/>
      <c r="E610" s="253"/>
      <c r="F610" s="253"/>
      <c r="G610" s="578"/>
    </row>
    <row r="611" spans="1:7" s="528" customFormat="1" x14ac:dyDescent="0.25">
      <c r="A611" s="253"/>
      <c r="B611" s="536"/>
      <c r="C611" s="537"/>
      <c r="D611" s="253"/>
      <c r="E611" s="253"/>
      <c r="F611" s="253"/>
      <c r="G611" s="578"/>
    </row>
    <row r="612" spans="1:7" s="528" customFormat="1" x14ac:dyDescent="0.25">
      <c r="A612" s="253"/>
      <c r="B612" s="536"/>
      <c r="C612" s="537"/>
      <c r="D612" s="253"/>
      <c r="E612" s="253"/>
      <c r="F612" s="253"/>
      <c r="G612" s="578"/>
    </row>
    <row r="613" spans="1:7" s="528" customFormat="1" x14ac:dyDescent="0.25">
      <c r="A613" s="253"/>
      <c r="B613" s="536"/>
      <c r="C613" s="537"/>
      <c r="D613" s="253"/>
      <c r="E613" s="253"/>
      <c r="F613" s="253"/>
      <c r="G613" s="578"/>
    </row>
    <row r="614" spans="1:7" s="528" customFormat="1" x14ac:dyDescent="0.25">
      <c r="A614" s="253"/>
      <c r="B614" s="536"/>
      <c r="C614" s="537"/>
      <c r="D614" s="253"/>
      <c r="E614" s="253"/>
      <c r="F614" s="253"/>
      <c r="G614" s="578"/>
    </row>
    <row r="615" spans="1:7" s="528" customFormat="1" x14ac:dyDescent="0.25">
      <c r="A615" s="253"/>
      <c r="B615" s="536"/>
      <c r="C615" s="537"/>
      <c r="D615" s="253"/>
      <c r="E615" s="253"/>
      <c r="F615" s="253"/>
      <c r="G615" s="578"/>
    </row>
    <row r="616" spans="1:7" s="528" customFormat="1" x14ac:dyDescent="0.25">
      <c r="A616" s="253"/>
      <c r="B616" s="536"/>
      <c r="C616" s="537"/>
      <c r="D616" s="253"/>
      <c r="E616" s="253"/>
      <c r="F616" s="253"/>
      <c r="G616" s="578"/>
    </row>
    <row r="617" spans="1:7" s="528" customFormat="1" x14ac:dyDescent="0.25">
      <c r="A617" s="253"/>
      <c r="B617" s="536"/>
      <c r="C617" s="537"/>
      <c r="D617" s="253"/>
      <c r="E617" s="253"/>
      <c r="F617" s="253"/>
      <c r="G617" s="578"/>
    </row>
    <row r="618" spans="1:7" s="528" customFormat="1" x14ac:dyDescent="0.25">
      <c r="A618" s="253"/>
      <c r="B618" s="536"/>
      <c r="C618" s="537"/>
      <c r="D618" s="253"/>
      <c r="E618" s="253"/>
      <c r="F618" s="253"/>
      <c r="G618" s="578"/>
    </row>
    <row r="619" spans="1:7" s="528" customFormat="1" x14ac:dyDescent="0.25">
      <c r="A619" s="253"/>
      <c r="B619" s="536"/>
      <c r="C619" s="537"/>
      <c r="D619" s="253"/>
      <c r="E619" s="253"/>
      <c r="F619" s="253"/>
      <c r="G619" s="578"/>
    </row>
    <row r="620" spans="1:7" s="528" customFormat="1" x14ac:dyDescent="0.25">
      <c r="A620" s="253"/>
      <c r="B620" s="536"/>
      <c r="C620" s="537"/>
      <c r="D620" s="253"/>
      <c r="E620" s="253"/>
      <c r="F620" s="253"/>
      <c r="G620" s="578"/>
    </row>
    <row r="621" spans="1:7" s="528" customFormat="1" x14ac:dyDescent="0.25">
      <c r="A621" s="253"/>
      <c r="B621" s="536"/>
      <c r="C621" s="537"/>
      <c r="D621" s="253"/>
      <c r="E621" s="253"/>
      <c r="F621" s="253"/>
      <c r="G621" s="578"/>
    </row>
    <row r="622" spans="1:7" s="528" customFormat="1" x14ac:dyDescent="0.25">
      <c r="A622" s="253"/>
      <c r="B622" s="536"/>
      <c r="C622" s="537"/>
      <c r="D622" s="253"/>
      <c r="E622" s="253"/>
      <c r="F622" s="253"/>
      <c r="G622" s="578"/>
    </row>
    <row r="623" spans="1:7" s="528" customFormat="1" x14ac:dyDescent="0.25">
      <c r="A623" s="253"/>
      <c r="B623" s="536"/>
      <c r="C623" s="537"/>
      <c r="D623" s="253"/>
      <c r="E623" s="253"/>
      <c r="F623" s="253"/>
      <c r="G623" s="578"/>
    </row>
    <row r="624" spans="1:7" s="528" customFormat="1" x14ac:dyDescent="0.25">
      <c r="A624" s="253"/>
      <c r="B624" s="536"/>
      <c r="C624" s="537"/>
      <c r="D624" s="253"/>
      <c r="E624" s="253"/>
      <c r="F624" s="253"/>
      <c r="G624" s="578"/>
    </row>
    <row r="625" spans="1:7" s="528" customFormat="1" x14ac:dyDescent="0.25">
      <c r="A625" s="253"/>
      <c r="B625" s="536"/>
      <c r="C625" s="537"/>
      <c r="D625" s="253"/>
      <c r="E625" s="253"/>
      <c r="F625" s="253"/>
      <c r="G625" s="578"/>
    </row>
    <row r="626" spans="1:7" s="528" customFormat="1" x14ac:dyDescent="0.25">
      <c r="A626" s="253"/>
      <c r="B626" s="536"/>
      <c r="C626" s="537"/>
      <c r="D626" s="253"/>
      <c r="E626" s="253"/>
      <c r="F626" s="253"/>
      <c r="G626" s="578"/>
    </row>
    <row r="627" spans="1:7" s="528" customFormat="1" x14ac:dyDescent="0.25">
      <c r="A627" s="253"/>
      <c r="B627" s="536"/>
      <c r="C627" s="537"/>
      <c r="D627" s="253"/>
      <c r="E627" s="253"/>
      <c r="F627" s="253"/>
      <c r="G627" s="578"/>
    </row>
    <row r="628" spans="1:7" s="528" customFormat="1" x14ac:dyDescent="0.25">
      <c r="A628" s="253"/>
      <c r="B628" s="536"/>
      <c r="C628" s="537"/>
      <c r="D628" s="253"/>
      <c r="E628" s="253"/>
      <c r="F628" s="253"/>
      <c r="G628" s="578"/>
    </row>
    <row r="629" spans="1:7" s="528" customFormat="1" x14ac:dyDescent="0.25">
      <c r="A629" s="253"/>
      <c r="B629" s="536"/>
      <c r="C629" s="537"/>
      <c r="D629" s="253"/>
      <c r="E629" s="253"/>
      <c r="F629" s="253"/>
      <c r="G629" s="578"/>
    </row>
    <row r="630" spans="1:7" s="528" customFormat="1" x14ac:dyDescent="0.25">
      <c r="A630" s="253"/>
      <c r="B630" s="536"/>
      <c r="C630" s="537"/>
      <c r="D630" s="253"/>
      <c r="E630" s="253"/>
      <c r="F630" s="253"/>
      <c r="G630" s="578"/>
    </row>
    <row r="631" spans="1:7" s="528" customFormat="1" x14ac:dyDescent="0.25">
      <c r="A631" s="253"/>
      <c r="B631" s="536"/>
      <c r="C631" s="537"/>
      <c r="D631" s="253"/>
      <c r="E631" s="253"/>
      <c r="F631" s="253"/>
      <c r="G631" s="578"/>
    </row>
    <row r="632" spans="1:7" s="528" customFormat="1" x14ac:dyDescent="0.25">
      <c r="A632" s="253"/>
      <c r="B632" s="536"/>
      <c r="C632" s="537"/>
      <c r="D632" s="253"/>
      <c r="E632" s="253"/>
      <c r="F632" s="253"/>
      <c r="G632" s="578"/>
    </row>
    <row r="633" spans="1:7" s="528" customFormat="1" x14ac:dyDescent="0.25">
      <c r="A633" s="253"/>
      <c r="B633" s="536"/>
      <c r="C633" s="537"/>
      <c r="D633" s="253"/>
      <c r="E633" s="253"/>
      <c r="F633" s="253"/>
      <c r="G633" s="578"/>
    </row>
    <row r="634" spans="1:7" s="528" customFormat="1" x14ac:dyDescent="0.25">
      <c r="A634" s="253"/>
      <c r="B634" s="536"/>
      <c r="C634" s="537"/>
      <c r="D634" s="253"/>
      <c r="E634" s="253"/>
      <c r="F634" s="253"/>
      <c r="G634" s="578"/>
    </row>
    <row r="635" spans="1:7" s="528" customFormat="1" x14ac:dyDescent="0.25">
      <c r="A635" s="253"/>
      <c r="B635" s="536"/>
      <c r="C635" s="537"/>
      <c r="D635" s="253"/>
      <c r="E635" s="253"/>
      <c r="F635" s="253"/>
      <c r="G635" s="578"/>
    </row>
    <row r="636" spans="1:7" s="528" customFormat="1" x14ac:dyDescent="0.25">
      <c r="A636" s="253"/>
      <c r="B636" s="536"/>
      <c r="C636" s="537"/>
      <c r="D636" s="253"/>
      <c r="E636" s="253"/>
      <c r="F636" s="253"/>
      <c r="G636" s="578"/>
    </row>
    <row r="637" spans="1:7" s="528" customFormat="1" x14ac:dyDescent="0.25">
      <c r="A637" s="253"/>
      <c r="B637" s="536"/>
      <c r="C637" s="537"/>
      <c r="D637" s="253"/>
      <c r="E637" s="253"/>
      <c r="F637" s="253"/>
      <c r="G637" s="578"/>
    </row>
    <row r="638" spans="1:7" s="528" customFormat="1" x14ac:dyDescent="0.25">
      <c r="A638" s="253"/>
      <c r="B638" s="536"/>
      <c r="C638" s="537"/>
      <c r="D638" s="253"/>
      <c r="E638" s="253"/>
      <c r="F638" s="253"/>
      <c r="G638" s="578"/>
    </row>
    <row r="639" spans="1:7" s="528" customFormat="1" x14ac:dyDescent="0.25">
      <c r="A639" s="253"/>
      <c r="B639" s="536"/>
      <c r="C639" s="537"/>
      <c r="D639" s="253"/>
      <c r="E639" s="253"/>
      <c r="F639" s="253"/>
      <c r="G639" s="578"/>
    </row>
    <row r="640" spans="1:7" s="528" customFormat="1" x14ac:dyDescent="0.25">
      <c r="A640" s="253"/>
      <c r="B640" s="536"/>
      <c r="C640" s="537"/>
      <c r="D640" s="253"/>
      <c r="E640" s="253"/>
      <c r="F640" s="253"/>
      <c r="G640" s="578"/>
    </row>
    <row r="641" spans="1:7" s="528" customFormat="1" x14ac:dyDescent="0.25">
      <c r="A641" s="253"/>
      <c r="B641" s="536"/>
      <c r="C641" s="537"/>
      <c r="D641" s="253"/>
      <c r="E641" s="253"/>
      <c r="F641" s="253"/>
      <c r="G641" s="578"/>
    </row>
    <row r="642" spans="1:7" s="528" customFormat="1" x14ac:dyDescent="0.25">
      <c r="A642" s="253"/>
      <c r="B642" s="536"/>
      <c r="C642" s="537"/>
      <c r="D642" s="253"/>
      <c r="E642" s="253"/>
      <c r="F642" s="253"/>
      <c r="G642" s="578"/>
    </row>
    <row r="643" spans="1:7" s="528" customFormat="1" x14ac:dyDescent="0.25">
      <c r="A643" s="253"/>
      <c r="B643" s="536"/>
      <c r="C643" s="537"/>
      <c r="D643" s="253"/>
      <c r="E643" s="253"/>
      <c r="F643" s="253"/>
      <c r="G643" s="578"/>
    </row>
    <row r="644" spans="1:7" s="528" customFormat="1" x14ac:dyDescent="0.25">
      <c r="A644" s="253"/>
      <c r="B644" s="536"/>
      <c r="C644" s="537"/>
      <c r="D644" s="253"/>
      <c r="E644" s="253"/>
      <c r="F644" s="253"/>
      <c r="G644" s="578"/>
    </row>
    <row r="645" spans="1:7" s="528" customFormat="1" x14ac:dyDescent="0.25">
      <c r="A645" s="253"/>
      <c r="B645" s="536"/>
      <c r="C645" s="537"/>
      <c r="D645" s="253"/>
      <c r="E645" s="253"/>
      <c r="F645" s="253"/>
      <c r="G645" s="578"/>
    </row>
    <row r="646" spans="1:7" s="528" customFormat="1" x14ac:dyDescent="0.25">
      <c r="A646" s="253"/>
      <c r="B646" s="536"/>
      <c r="C646" s="537"/>
      <c r="D646" s="253"/>
      <c r="E646" s="253"/>
      <c r="F646" s="253"/>
      <c r="G646" s="578"/>
    </row>
    <row r="647" spans="1:7" s="528" customFormat="1" x14ac:dyDescent="0.25">
      <c r="A647" s="253"/>
      <c r="B647" s="536"/>
      <c r="C647" s="537"/>
      <c r="D647" s="253"/>
      <c r="E647" s="253"/>
      <c r="F647" s="253"/>
      <c r="G647" s="578"/>
    </row>
    <row r="648" spans="1:7" s="528" customFormat="1" x14ac:dyDescent="0.25">
      <c r="A648" s="253"/>
      <c r="B648" s="536"/>
      <c r="C648" s="537"/>
      <c r="D648" s="253"/>
      <c r="E648" s="253"/>
      <c r="F648" s="253"/>
      <c r="G648" s="578"/>
    </row>
    <row r="649" spans="1:7" s="528" customFormat="1" x14ac:dyDescent="0.25">
      <c r="A649" s="253"/>
      <c r="B649" s="536"/>
      <c r="C649" s="537"/>
      <c r="D649" s="253"/>
      <c r="E649" s="253"/>
      <c r="F649" s="253"/>
      <c r="G649" s="578"/>
    </row>
    <row r="650" spans="1:7" s="528" customFormat="1" x14ac:dyDescent="0.25">
      <c r="A650" s="253"/>
      <c r="B650" s="536"/>
      <c r="C650" s="537"/>
      <c r="D650" s="253"/>
      <c r="E650" s="253"/>
      <c r="F650" s="253"/>
      <c r="G650" s="578"/>
    </row>
    <row r="651" spans="1:7" s="528" customFormat="1" x14ac:dyDescent="0.25">
      <c r="A651" s="253"/>
      <c r="B651" s="536"/>
      <c r="C651" s="537"/>
      <c r="D651" s="253"/>
      <c r="E651" s="253"/>
      <c r="F651" s="253"/>
      <c r="G651" s="578"/>
    </row>
    <row r="652" spans="1:7" s="528" customFormat="1" x14ac:dyDescent="0.25">
      <c r="A652" s="253"/>
      <c r="B652" s="536"/>
      <c r="C652" s="537"/>
      <c r="D652" s="253"/>
      <c r="E652" s="253"/>
      <c r="F652" s="253"/>
      <c r="G652" s="578"/>
    </row>
    <row r="653" spans="1:7" s="528" customFormat="1" x14ac:dyDescent="0.25">
      <c r="A653" s="253"/>
      <c r="B653" s="536"/>
      <c r="C653" s="537"/>
      <c r="D653" s="253"/>
      <c r="E653" s="253"/>
      <c r="F653" s="253"/>
      <c r="G653" s="578"/>
    </row>
    <row r="654" spans="1:7" s="528" customFormat="1" x14ac:dyDescent="0.25">
      <c r="A654" s="253"/>
      <c r="B654" s="536"/>
      <c r="C654" s="537"/>
      <c r="D654" s="253"/>
      <c r="E654" s="253"/>
      <c r="F654" s="253"/>
      <c r="G654" s="578"/>
    </row>
    <row r="655" spans="1:7" s="528" customFormat="1" x14ac:dyDescent="0.25">
      <c r="A655" s="253"/>
      <c r="B655" s="536"/>
      <c r="C655" s="537"/>
      <c r="D655" s="253"/>
      <c r="E655" s="253"/>
      <c r="F655" s="253"/>
      <c r="G655" s="578"/>
    </row>
    <row r="656" spans="1:7" s="528" customFormat="1" x14ac:dyDescent="0.25">
      <c r="A656" s="253"/>
      <c r="B656" s="536"/>
      <c r="C656" s="537"/>
      <c r="D656" s="253"/>
      <c r="E656" s="253"/>
      <c r="F656" s="253"/>
      <c r="G656" s="578"/>
    </row>
    <row r="657" spans="1:7" s="528" customFormat="1" x14ac:dyDescent="0.25">
      <c r="A657" s="253"/>
      <c r="B657" s="536"/>
      <c r="C657" s="537"/>
      <c r="D657" s="253"/>
      <c r="E657" s="253"/>
      <c r="F657" s="253"/>
      <c r="G657" s="578"/>
    </row>
    <row r="658" spans="1:7" s="528" customFormat="1" x14ac:dyDescent="0.25">
      <c r="A658" s="253"/>
      <c r="B658" s="536"/>
      <c r="C658" s="537"/>
      <c r="D658" s="253"/>
      <c r="E658" s="253"/>
      <c r="F658" s="253"/>
      <c r="G658" s="578"/>
    </row>
    <row r="659" spans="1:7" s="528" customFormat="1" x14ac:dyDescent="0.25">
      <c r="A659" s="253"/>
      <c r="B659" s="536"/>
      <c r="C659" s="537"/>
      <c r="D659" s="253"/>
      <c r="E659" s="253"/>
      <c r="F659" s="253"/>
      <c r="G659" s="578"/>
    </row>
    <row r="660" spans="1:7" s="528" customFormat="1" x14ac:dyDescent="0.25">
      <c r="A660" s="253"/>
      <c r="B660" s="536"/>
      <c r="C660" s="537"/>
      <c r="D660" s="253"/>
      <c r="E660" s="253"/>
      <c r="F660" s="253"/>
      <c r="G660" s="578"/>
    </row>
    <row r="661" spans="1:7" s="528" customFormat="1" x14ac:dyDescent="0.25">
      <c r="A661" s="253"/>
      <c r="B661" s="536"/>
      <c r="C661" s="537"/>
      <c r="D661" s="253"/>
      <c r="E661" s="253"/>
      <c r="F661" s="253"/>
      <c r="G661" s="578"/>
    </row>
    <row r="662" spans="1:7" s="528" customFormat="1" x14ac:dyDescent="0.25">
      <c r="A662" s="253"/>
      <c r="B662" s="536"/>
      <c r="C662" s="537"/>
      <c r="D662" s="253"/>
      <c r="E662" s="253"/>
      <c r="F662" s="253"/>
      <c r="G662" s="578"/>
    </row>
    <row r="663" spans="1:7" s="528" customFormat="1" x14ac:dyDescent="0.25">
      <c r="A663" s="253"/>
      <c r="B663" s="536"/>
      <c r="C663" s="537"/>
      <c r="D663" s="253"/>
      <c r="E663" s="253"/>
      <c r="F663" s="253"/>
      <c r="G663" s="578"/>
    </row>
    <row r="664" spans="1:7" s="528" customFormat="1" x14ac:dyDescent="0.25">
      <c r="A664" s="253"/>
      <c r="B664" s="536"/>
      <c r="C664" s="537"/>
      <c r="D664" s="253"/>
      <c r="E664" s="253"/>
      <c r="F664" s="253"/>
      <c r="G664" s="578"/>
    </row>
    <row r="665" spans="1:7" s="528" customFormat="1" x14ac:dyDescent="0.25">
      <c r="A665" s="253"/>
      <c r="B665" s="536"/>
      <c r="C665" s="537"/>
      <c r="D665" s="253"/>
      <c r="E665" s="253"/>
      <c r="F665" s="253"/>
      <c r="G665" s="578"/>
    </row>
    <row r="666" spans="1:7" s="528" customFormat="1" x14ac:dyDescent="0.25">
      <c r="A666" s="253"/>
      <c r="B666" s="536"/>
      <c r="C666" s="537"/>
      <c r="D666" s="253"/>
      <c r="E666" s="253"/>
      <c r="F666" s="253"/>
      <c r="G666" s="578"/>
    </row>
    <row r="667" spans="1:7" s="528" customFormat="1" x14ac:dyDescent="0.25">
      <c r="A667" s="253"/>
      <c r="B667" s="536"/>
      <c r="C667" s="537"/>
      <c r="D667" s="253"/>
      <c r="E667" s="253"/>
      <c r="F667" s="253"/>
      <c r="G667" s="578"/>
    </row>
    <row r="668" spans="1:7" s="528" customFormat="1" x14ac:dyDescent="0.25">
      <c r="A668" s="253"/>
      <c r="B668" s="536"/>
      <c r="C668" s="537"/>
      <c r="D668" s="253"/>
      <c r="E668" s="253"/>
      <c r="F668" s="253"/>
      <c r="G668" s="578"/>
    </row>
    <row r="669" spans="1:7" s="528" customFormat="1" x14ac:dyDescent="0.25">
      <c r="A669" s="253"/>
      <c r="B669" s="536"/>
      <c r="C669" s="537"/>
      <c r="D669" s="253"/>
      <c r="E669" s="253"/>
      <c r="F669" s="253"/>
      <c r="G669" s="578"/>
    </row>
    <row r="670" spans="1:7" s="528" customFormat="1" x14ac:dyDescent="0.25">
      <c r="A670" s="253"/>
      <c r="B670" s="536"/>
      <c r="C670" s="537"/>
      <c r="D670" s="253"/>
      <c r="E670" s="253"/>
      <c r="F670" s="253"/>
      <c r="G670" s="578"/>
    </row>
    <row r="671" spans="1:7" s="528" customFormat="1" x14ac:dyDescent="0.25">
      <c r="A671" s="253"/>
      <c r="B671" s="536"/>
      <c r="C671" s="537"/>
      <c r="D671" s="253"/>
      <c r="E671" s="253"/>
      <c r="F671" s="253"/>
      <c r="G671" s="578"/>
    </row>
    <row r="672" spans="1:7" s="528" customFormat="1" x14ac:dyDescent="0.25">
      <c r="A672" s="253"/>
      <c r="B672" s="536"/>
      <c r="C672" s="537"/>
      <c r="D672" s="253"/>
      <c r="E672" s="253"/>
      <c r="F672" s="253"/>
      <c r="G672" s="578"/>
    </row>
    <row r="673" spans="1:7" s="528" customFormat="1" x14ac:dyDescent="0.25">
      <c r="A673" s="253"/>
      <c r="B673" s="536"/>
      <c r="C673" s="537"/>
      <c r="D673" s="253"/>
      <c r="E673" s="253"/>
      <c r="F673" s="253"/>
      <c r="G673" s="578"/>
    </row>
    <row r="674" spans="1:7" s="528" customFormat="1" x14ac:dyDescent="0.25">
      <c r="A674" s="253"/>
      <c r="B674" s="536"/>
      <c r="C674" s="537"/>
      <c r="D674" s="253"/>
      <c r="E674" s="253"/>
      <c r="F674" s="253"/>
      <c r="G674" s="578"/>
    </row>
    <row r="675" spans="1:7" s="528" customFormat="1" x14ac:dyDescent="0.25">
      <c r="A675" s="253"/>
      <c r="B675" s="536"/>
      <c r="C675" s="537"/>
      <c r="D675" s="253"/>
      <c r="E675" s="253"/>
      <c r="F675" s="253"/>
      <c r="G675" s="578"/>
    </row>
    <row r="676" spans="1:7" s="528" customFormat="1" x14ac:dyDescent="0.25">
      <c r="A676" s="253"/>
      <c r="B676" s="536"/>
      <c r="C676" s="537"/>
      <c r="D676" s="253"/>
      <c r="E676" s="253"/>
      <c r="F676" s="253"/>
      <c r="G676" s="578"/>
    </row>
    <row r="677" spans="1:7" s="528" customFormat="1" x14ac:dyDescent="0.25">
      <c r="A677" s="253"/>
      <c r="B677" s="536"/>
      <c r="C677" s="537"/>
      <c r="D677" s="253"/>
      <c r="E677" s="253"/>
      <c r="F677" s="253"/>
      <c r="G677" s="578"/>
    </row>
    <row r="678" spans="1:7" s="528" customFormat="1" x14ac:dyDescent="0.25">
      <c r="A678" s="253"/>
      <c r="B678" s="536"/>
      <c r="C678" s="537"/>
      <c r="D678" s="253"/>
      <c r="E678" s="253"/>
      <c r="F678" s="253"/>
      <c r="G678" s="578"/>
    </row>
    <row r="679" spans="1:7" s="528" customFormat="1" x14ac:dyDescent="0.25">
      <c r="A679" s="253"/>
      <c r="B679" s="536"/>
      <c r="C679" s="537"/>
      <c r="D679" s="253"/>
      <c r="E679" s="253"/>
      <c r="F679" s="253"/>
      <c r="G679" s="578"/>
    </row>
    <row r="680" spans="1:7" s="528" customFormat="1" x14ac:dyDescent="0.25">
      <c r="A680" s="253"/>
      <c r="B680" s="536"/>
      <c r="C680" s="537"/>
      <c r="D680" s="253"/>
      <c r="E680" s="253"/>
      <c r="F680" s="253"/>
      <c r="G680" s="578"/>
    </row>
    <row r="681" spans="1:7" s="528" customFormat="1" x14ac:dyDescent="0.25">
      <c r="A681" s="253"/>
      <c r="B681" s="536"/>
      <c r="C681" s="537"/>
      <c r="D681" s="253"/>
      <c r="E681" s="253"/>
      <c r="F681" s="253"/>
      <c r="G681" s="578"/>
    </row>
    <row r="682" spans="1:7" s="528" customFormat="1" x14ac:dyDescent="0.25">
      <c r="A682" s="253"/>
      <c r="B682" s="536"/>
      <c r="C682" s="537"/>
      <c r="D682" s="253"/>
      <c r="E682" s="253"/>
      <c r="F682" s="253"/>
      <c r="G682" s="578"/>
    </row>
    <row r="683" spans="1:7" s="528" customFormat="1" x14ac:dyDescent="0.25">
      <c r="A683" s="253"/>
      <c r="B683" s="536"/>
      <c r="C683" s="537"/>
      <c r="D683" s="253"/>
      <c r="E683" s="253"/>
      <c r="F683" s="253"/>
      <c r="G683" s="578"/>
    </row>
    <row r="684" spans="1:7" s="528" customFormat="1" x14ac:dyDescent="0.25">
      <c r="A684" s="253"/>
      <c r="B684" s="536"/>
      <c r="C684" s="537"/>
      <c r="D684" s="253"/>
      <c r="E684" s="253"/>
      <c r="F684" s="253"/>
      <c r="G684" s="578"/>
    </row>
    <row r="685" spans="1:7" s="528" customFormat="1" x14ac:dyDescent="0.25">
      <c r="A685" s="253"/>
      <c r="B685" s="536"/>
      <c r="C685" s="537"/>
      <c r="D685" s="253"/>
      <c r="E685" s="253"/>
      <c r="F685" s="253"/>
      <c r="G685" s="578"/>
    </row>
    <row r="686" spans="1:7" s="528" customFormat="1" x14ac:dyDescent="0.25">
      <c r="A686" s="253"/>
      <c r="B686" s="536"/>
      <c r="C686" s="537"/>
      <c r="D686" s="253"/>
      <c r="E686" s="253"/>
      <c r="F686" s="253"/>
      <c r="G686" s="578"/>
    </row>
    <row r="687" spans="1:7" s="528" customFormat="1" x14ac:dyDescent="0.25">
      <c r="A687" s="253"/>
      <c r="B687" s="536"/>
      <c r="C687" s="537"/>
      <c r="D687" s="253"/>
      <c r="E687" s="253"/>
      <c r="F687" s="253"/>
      <c r="G687" s="578"/>
    </row>
    <row r="688" spans="1:7" s="528" customFormat="1" x14ac:dyDescent="0.25">
      <c r="A688" s="253"/>
      <c r="B688" s="536"/>
      <c r="C688" s="537"/>
      <c r="D688" s="253"/>
      <c r="E688" s="253"/>
      <c r="F688" s="253"/>
      <c r="G688" s="578"/>
    </row>
    <row r="689" spans="1:7" s="528" customFormat="1" x14ac:dyDescent="0.25">
      <c r="A689" s="253"/>
      <c r="B689" s="536"/>
      <c r="C689" s="537"/>
      <c r="D689" s="253"/>
      <c r="E689" s="253"/>
      <c r="F689" s="253"/>
      <c r="G689" s="578"/>
    </row>
    <row r="690" spans="1:7" s="528" customFormat="1" x14ac:dyDescent="0.25">
      <c r="A690" s="253"/>
      <c r="B690" s="536"/>
      <c r="C690" s="537"/>
      <c r="D690" s="253"/>
      <c r="E690" s="253"/>
      <c r="F690" s="253"/>
      <c r="G690" s="578"/>
    </row>
    <row r="691" spans="1:7" s="528" customFormat="1" x14ac:dyDescent="0.25">
      <c r="A691" s="253"/>
      <c r="B691" s="536"/>
      <c r="C691" s="537"/>
      <c r="D691" s="253"/>
      <c r="E691" s="253"/>
      <c r="F691" s="253"/>
      <c r="G691" s="578"/>
    </row>
    <row r="692" spans="1:7" s="528" customFormat="1" x14ac:dyDescent="0.25">
      <c r="A692" s="253"/>
      <c r="B692" s="536"/>
      <c r="C692" s="537"/>
      <c r="D692" s="253"/>
      <c r="E692" s="253"/>
      <c r="F692" s="253"/>
      <c r="G692" s="578"/>
    </row>
    <row r="693" spans="1:7" s="528" customFormat="1" x14ac:dyDescent="0.25">
      <c r="A693" s="253"/>
      <c r="B693" s="536"/>
      <c r="C693" s="537"/>
      <c r="D693" s="253"/>
      <c r="E693" s="253"/>
      <c r="F693" s="253"/>
      <c r="G693" s="578"/>
    </row>
    <row r="694" spans="1:7" s="528" customFormat="1" x14ac:dyDescent="0.25">
      <c r="A694" s="253"/>
      <c r="B694" s="536"/>
      <c r="C694" s="537"/>
      <c r="D694" s="253"/>
      <c r="E694" s="253"/>
      <c r="F694" s="253"/>
      <c r="G694" s="578"/>
    </row>
    <row r="695" spans="1:7" s="528" customFormat="1" x14ac:dyDescent="0.25">
      <c r="A695" s="253"/>
      <c r="B695" s="536"/>
      <c r="C695" s="537"/>
      <c r="D695" s="253"/>
      <c r="E695" s="253"/>
      <c r="F695" s="253"/>
      <c r="G695" s="578"/>
    </row>
    <row r="696" spans="1:7" s="528" customFormat="1" x14ac:dyDescent="0.25">
      <c r="A696" s="253"/>
      <c r="B696" s="536"/>
      <c r="C696" s="537"/>
      <c r="D696" s="253"/>
      <c r="E696" s="253"/>
      <c r="F696" s="253"/>
      <c r="G696" s="578"/>
    </row>
    <row r="697" spans="1:7" s="528" customFormat="1" x14ac:dyDescent="0.25">
      <c r="A697" s="253"/>
      <c r="B697" s="536"/>
      <c r="C697" s="537"/>
      <c r="D697" s="253"/>
      <c r="E697" s="253"/>
      <c r="F697" s="253"/>
      <c r="G697" s="578"/>
    </row>
    <row r="698" spans="1:7" s="528" customFormat="1" x14ac:dyDescent="0.25">
      <c r="A698" s="253"/>
      <c r="B698" s="536"/>
      <c r="C698" s="537"/>
      <c r="D698" s="253"/>
      <c r="E698" s="253"/>
      <c r="F698" s="253"/>
      <c r="G698" s="578"/>
    </row>
    <row r="699" spans="1:7" s="528" customFormat="1" x14ac:dyDescent="0.25">
      <c r="A699" s="253"/>
      <c r="B699" s="536"/>
      <c r="C699" s="537"/>
      <c r="D699" s="253"/>
      <c r="E699" s="253"/>
      <c r="F699" s="253"/>
      <c r="G699" s="578"/>
    </row>
    <row r="700" spans="1:7" s="528" customFormat="1" x14ac:dyDescent="0.25">
      <c r="A700" s="253"/>
      <c r="B700" s="536"/>
      <c r="C700" s="537"/>
      <c r="D700" s="253"/>
      <c r="E700" s="253"/>
      <c r="F700" s="253"/>
      <c r="G700" s="578"/>
    </row>
    <row r="701" spans="1:7" s="528" customFormat="1" x14ac:dyDescent="0.25">
      <c r="A701" s="253"/>
      <c r="B701" s="536"/>
      <c r="C701" s="537"/>
      <c r="D701" s="253"/>
      <c r="E701" s="253"/>
      <c r="F701" s="253"/>
      <c r="G701" s="578"/>
    </row>
    <row r="702" spans="1:7" s="528" customFormat="1" x14ac:dyDescent="0.25">
      <c r="A702" s="253"/>
      <c r="B702" s="536"/>
      <c r="C702" s="537"/>
      <c r="D702" s="253"/>
      <c r="E702" s="253"/>
      <c r="F702" s="253"/>
      <c r="G702" s="578"/>
    </row>
    <row r="703" spans="1:7" s="528" customFormat="1" x14ac:dyDescent="0.25">
      <c r="A703" s="253"/>
      <c r="B703" s="536"/>
      <c r="C703" s="537"/>
      <c r="D703" s="253"/>
      <c r="E703" s="253"/>
      <c r="F703" s="253"/>
      <c r="G703" s="578"/>
    </row>
    <row r="704" spans="1:7" s="528" customFormat="1" x14ac:dyDescent="0.25">
      <c r="A704" s="253"/>
      <c r="B704" s="536"/>
      <c r="C704" s="537"/>
      <c r="D704" s="253"/>
      <c r="E704" s="253"/>
      <c r="F704" s="253"/>
      <c r="G704" s="578"/>
    </row>
    <row r="705" spans="1:7" s="528" customFormat="1" x14ac:dyDescent="0.25">
      <c r="A705" s="253"/>
      <c r="B705" s="536"/>
      <c r="C705" s="537"/>
      <c r="D705" s="253"/>
      <c r="E705" s="253"/>
      <c r="F705" s="253"/>
      <c r="G705" s="578"/>
    </row>
    <row r="706" spans="1:7" s="528" customFormat="1" x14ac:dyDescent="0.25">
      <c r="A706" s="253"/>
      <c r="B706" s="536"/>
      <c r="C706" s="537"/>
      <c r="D706" s="253"/>
      <c r="E706" s="253"/>
      <c r="F706" s="253"/>
      <c r="G706" s="578"/>
    </row>
    <row r="707" spans="1:7" s="528" customFormat="1" x14ac:dyDescent="0.25">
      <c r="A707" s="253"/>
      <c r="B707" s="536"/>
      <c r="C707" s="537"/>
      <c r="D707" s="253"/>
      <c r="E707" s="253"/>
      <c r="F707" s="253"/>
      <c r="G707" s="578"/>
    </row>
    <row r="708" spans="1:7" s="528" customFormat="1" x14ac:dyDescent="0.25">
      <c r="A708" s="253"/>
      <c r="B708" s="536"/>
      <c r="C708" s="537"/>
      <c r="D708" s="253"/>
      <c r="E708" s="253"/>
      <c r="F708" s="253"/>
      <c r="G708" s="578"/>
    </row>
    <row r="709" spans="1:7" s="528" customFormat="1" x14ac:dyDescent="0.25">
      <c r="A709" s="253"/>
      <c r="B709" s="536"/>
      <c r="C709" s="537"/>
      <c r="D709" s="253"/>
      <c r="E709" s="253"/>
      <c r="F709" s="253"/>
      <c r="G709" s="578"/>
    </row>
    <row r="710" spans="1:7" s="528" customFormat="1" x14ac:dyDescent="0.25">
      <c r="A710" s="253"/>
      <c r="B710" s="536"/>
      <c r="C710" s="537"/>
      <c r="D710" s="253"/>
      <c r="E710" s="253"/>
      <c r="F710" s="253"/>
      <c r="G710" s="578"/>
    </row>
    <row r="711" spans="1:7" s="528" customFormat="1" x14ac:dyDescent="0.25">
      <c r="A711" s="253"/>
      <c r="B711" s="536"/>
      <c r="C711" s="537"/>
      <c r="D711" s="253"/>
      <c r="E711" s="253"/>
      <c r="F711" s="253"/>
      <c r="G711" s="578"/>
    </row>
    <row r="712" spans="1:7" s="528" customFormat="1" x14ac:dyDescent="0.25">
      <c r="A712" s="253"/>
      <c r="B712" s="536"/>
      <c r="C712" s="537"/>
      <c r="D712" s="253"/>
      <c r="E712" s="253"/>
      <c r="F712" s="253"/>
      <c r="G712" s="578"/>
    </row>
    <row r="713" spans="1:7" s="528" customFormat="1" x14ac:dyDescent="0.25">
      <c r="A713" s="253"/>
      <c r="B713" s="536"/>
      <c r="C713" s="537"/>
      <c r="D713" s="253"/>
      <c r="E713" s="253"/>
      <c r="F713" s="253"/>
      <c r="G713" s="578"/>
    </row>
    <row r="714" spans="1:7" s="528" customFormat="1" x14ac:dyDescent="0.25">
      <c r="A714" s="253"/>
      <c r="B714" s="536"/>
      <c r="C714" s="537"/>
      <c r="D714" s="253"/>
      <c r="E714" s="253"/>
      <c r="F714" s="253"/>
      <c r="G714" s="578"/>
    </row>
    <row r="715" spans="1:7" s="528" customFormat="1" x14ac:dyDescent="0.25">
      <c r="A715" s="253"/>
      <c r="B715" s="536"/>
      <c r="C715" s="537"/>
      <c r="D715" s="253"/>
      <c r="E715" s="253"/>
      <c r="F715" s="253"/>
      <c r="G715" s="578"/>
    </row>
    <row r="716" spans="1:7" s="528" customFormat="1" x14ac:dyDescent="0.25">
      <c r="A716" s="253"/>
      <c r="B716" s="536"/>
      <c r="C716" s="537"/>
      <c r="D716" s="253"/>
      <c r="E716" s="253"/>
      <c r="F716" s="253"/>
      <c r="G716" s="578"/>
    </row>
    <row r="717" spans="1:7" s="528" customFormat="1" x14ac:dyDescent="0.25">
      <c r="A717" s="253"/>
      <c r="B717" s="536"/>
      <c r="C717" s="537"/>
      <c r="D717" s="253"/>
      <c r="E717" s="253"/>
      <c r="F717" s="253"/>
      <c r="G717" s="578"/>
    </row>
    <row r="718" spans="1:7" s="528" customFormat="1" x14ac:dyDescent="0.25">
      <c r="A718" s="253"/>
      <c r="B718" s="536"/>
      <c r="C718" s="537"/>
      <c r="D718" s="253"/>
      <c r="E718" s="253"/>
      <c r="F718" s="253"/>
      <c r="G718" s="578"/>
    </row>
    <row r="719" spans="1:7" s="528" customFormat="1" x14ac:dyDescent="0.25">
      <c r="A719" s="253"/>
      <c r="B719" s="536"/>
      <c r="C719" s="537"/>
      <c r="D719" s="253"/>
      <c r="E719" s="253"/>
      <c r="F719" s="253"/>
      <c r="G719" s="578"/>
    </row>
    <row r="720" spans="1:7" s="528" customFormat="1" x14ac:dyDescent="0.25">
      <c r="A720" s="253"/>
      <c r="B720" s="536"/>
      <c r="C720" s="537"/>
      <c r="D720" s="253"/>
      <c r="E720" s="253"/>
      <c r="F720" s="253"/>
      <c r="G720" s="578"/>
    </row>
    <row r="721" spans="1:7" s="528" customFormat="1" x14ac:dyDescent="0.25">
      <c r="A721" s="253"/>
      <c r="B721" s="536"/>
      <c r="C721" s="537"/>
      <c r="D721" s="253"/>
      <c r="E721" s="253"/>
      <c r="F721" s="253"/>
      <c r="G721" s="578"/>
    </row>
    <row r="722" spans="1:7" s="528" customFormat="1" x14ac:dyDescent="0.25">
      <c r="A722" s="253"/>
      <c r="B722" s="536"/>
      <c r="C722" s="537"/>
      <c r="D722" s="253"/>
      <c r="E722" s="253"/>
      <c r="F722" s="253"/>
      <c r="G722" s="578"/>
    </row>
    <row r="723" spans="1:7" s="528" customFormat="1" x14ac:dyDescent="0.25">
      <c r="A723" s="253"/>
      <c r="B723" s="536"/>
      <c r="C723" s="537"/>
      <c r="D723" s="253"/>
      <c r="E723" s="253"/>
      <c r="F723" s="253"/>
      <c r="G723" s="578"/>
    </row>
    <row r="724" spans="1:7" s="528" customFormat="1" x14ac:dyDescent="0.25">
      <c r="A724" s="253"/>
      <c r="B724" s="536"/>
      <c r="C724" s="537"/>
      <c r="D724" s="253"/>
      <c r="E724" s="253"/>
      <c r="F724" s="253"/>
      <c r="G724" s="578"/>
    </row>
    <row r="725" spans="1:7" s="528" customFormat="1" x14ac:dyDescent="0.25">
      <c r="A725" s="253"/>
      <c r="B725" s="536"/>
      <c r="C725" s="537"/>
      <c r="D725" s="253"/>
      <c r="E725" s="253"/>
      <c r="F725" s="253"/>
      <c r="G725" s="578"/>
    </row>
    <row r="726" spans="1:7" s="528" customFormat="1" x14ac:dyDescent="0.25">
      <c r="A726" s="253"/>
      <c r="B726" s="536"/>
      <c r="C726" s="537"/>
      <c r="D726" s="253"/>
      <c r="E726" s="253"/>
      <c r="F726" s="253"/>
      <c r="G726" s="578"/>
    </row>
    <row r="727" spans="1:7" s="528" customFormat="1" x14ac:dyDescent="0.25">
      <c r="A727" s="253"/>
      <c r="B727" s="536"/>
      <c r="C727" s="537"/>
      <c r="D727" s="253"/>
      <c r="E727" s="253"/>
      <c r="F727" s="253"/>
      <c r="G727" s="578"/>
    </row>
    <row r="728" spans="1:7" s="528" customFormat="1" x14ac:dyDescent="0.25">
      <c r="A728" s="253"/>
      <c r="B728" s="536"/>
      <c r="C728" s="537"/>
      <c r="D728" s="253"/>
      <c r="E728" s="253"/>
      <c r="F728" s="253"/>
      <c r="G728" s="578"/>
    </row>
    <row r="729" spans="1:7" s="528" customFormat="1" x14ac:dyDescent="0.25">
      <c r="A729" s="253"/>
      <c r="B729" s="536"/>
      <c r="C729" s="537"/>
      <c r="D729" s="253"/>
      <c r="E729" s="253"/>
      <c r="F729" s="253"/>
      <c r="G729" s="578"/>
    </row>
    <row r="730" spans="1:7" s="528" customFormat="1" x14ac:dyDescent="0.25">
      <c r="A730" s="253"/>
      <c r="B730" s="536"/>
      <c r="C730" s="537"/>
      <c r="D730" s="253"/>
      <c r="E730" s="253"/>
      <c r="F730" s="253"/>
      <c r="G730" s="578"/>
    </row>
    <row r="731" spans="1:7" s="528" customFormat="1" x14ac:dyDescent="0.25">
      <c r="A731" s="253"/>
      <c r="B731" s="536"/>
      <c r="C731" s="537"/>
      <c r="D731" s="253"/>
      <c r="E731" s="253"/>
      <c r="F731" s="253"/>
      <c r="G731" s="578"/>
    </row>
    <row r="732" spans="1:7" s="528" customFormat="1" x14ac:dyDescent="0.25">
      <c r="A732" s="253"/>
      <c r="B732" s="536"/>
      <c r="C732" s="537"/>
      <c r="D732" s="253"/>
      <c r="E732" s="253"/>
      <c r="F732" s="253"/>
      <c r="G732" s="578"/>
    </row>
    <row r="733" spans="1:7" s="528" customFormat="1" x14ac:dyDescent="0.25">
      <c r="A733" s="253"/>
      <c r="B733" s="536"/>
      <c r="C733" s="537"/>
      <c r="D733" s="253"/>
      <c r="E733" s="253"/>
      <c r="F733" s="253"/>
      <c r="G733" s="578"/>
    </row>
    <row r="734" spans="1:7" s="528" customFormat="1" x14ac:dyDescent="0.25">
      <c r="A734" s="253"/>
      <c r="B734" s="536"/>
      <c r="C734" s="537"/>
      <c r="D734" s="253"/>
      <c r="E734" s="253"/>
      <c r="F734" s="253"/>
      <c r="G734" s="578"/>
    </row>
    <row r="735" spans="1:7" s="528" customFormat="1" x14ac:dyDescent="0.25">
      <c r="A735" s="253"/>
      <c r="B735" s="536"/>
      <c r="C735" s="537"/>
      <c r="D735" s="253"/>
      <c r="E735" s="253"/>
      <c r="F735" s="253"/>
      <c r="G735" s="578"/>
    </row>
    <row r="736" spans="1:7" s="528" customFormat="1" x14ac:dyDescent="0.25">
      <c r="A736" s="253"/>
      <c r="B736" s="536"/>
      <c r="C736" s="537"/>
      <c r="D736" s="253"/>
      <c r="E736" s="253"/>
      <c r="F736" s="253"/>
      <c r="G736" s="578"/>
    </row>
    <row r="737" spans="1:7" s="528" customFormat="1" x14ac:dyDescent="0.25">
      <c r="A737" s="253"/>
      <c r="B737" s="536"/>
      <c r="C737" s="537"/>
      <c r="D737" s="253"/>
      <c r="E737" s="253"/>
      <c r="F737" s="253"/>
      <c r="G737" s="578"/>
    </row>
    <row r="738" spans="1:7" s="528" customFormat="1" x14ac:dyDescent="0.25">
      <c r="A738" s="253"/>
      <c r="B738" s="536"/>
      <c r="C738" s="537"/>
      <c r="D738" s="253"/>
      <c r="E738" s="253"/>
      <c r="F738" s="253"/>
      <c r="G738" s="578"/>
    </row>
    <row r="739" spans="1:7" s="528" customFormat="1" x14ac:dyDescent="0.25">
      <c r="A739" s="253"/>
      <c r="B739" s="536"/>
      <c r="C739" s="537"/>
      <c r="D739" s="253"/>
      <c r="E739" s="253"/>
      <c r="F739" s="253"/>
      <c r="G739" s="578"/>
    </row>
    <row r="740" spans="1:7" s="528" customFormat="1" x14ac:dyDescent="0.25">
      <c r="A740" s="253"/>
      <c r="B740" s="536"/>
      <c r="C740" s="537"/>
      <c r="D740" s="253"/>
      <c r="E740" s="253"/>
      <c r="F740" s="253"/>
      <c r="G740" s="578"/>
    </row>
    <row r="741" spans="1:7" s="528" customFormat="1" x14ac:dyDescent="0.25">
      <c r="A741" s="253"/>
      <c r="B741" s="536"/>
      <c r="C741" s="537"/>
      <c r="D741" s="253"/>
      <c r="E741" s="253"/>
      <c r="F741" s="253"/>
      <c r="G741" s="578"/>
    </row>
    <row r="742" spans="1:7" s="528" customFormat="1" x14ac:dyDescent="0.25">
      <c r="A742" s="253"/>
      <c r="B742" s="536"/>
      <c r="C742" s="537"/>
      <c r="D742" s="253"/>
      <c r="E742" s="253"/>
      <c r="F742" s="253"/>
      <c r="G742" s="578"/>
    </row>
    <row r="743" spans="1:7" s="528" customFormat="1" x14ac:dyDescent="0.25">
      <c r="A743" s="253"/>
      <c r="B743" s="536"/>
      <c r="C743" s="537"/>
      <c r="D743" s="253"/>
      <c r="E743" s="253"/>
      <c r="F743" s="253"/>
      <c r="G743" s="578"/>
    </row>
    <row r="744" spans="1:7" s="528" customFormat="1" x14ac:dyDescent="0.25">
      <c r="A744" s="253"/>
      <c r="B744" s="536"/>
      <c r="C744" s="537"/>
      <c r="D744" s="253"/>
      <c r="E744" s="253"/>
      <c r="F744" s="253"/>
      <c r="G744" s="578"/>
    </row>
    <row r="745" spans="1:7" s="528" customFormat="1" x14ac:dyDescent="0.25">
      <c r="A745" s="253"/>
      <c r="B745" s="536"/>
      <c r="C745" s="537"/>
      <c r="D745" s="253"/>
      <c r="E745" s="253"/>
      <c r="F745" s="253"/>
      <c r="G745" s="578"/>
    </row>
    <row r="746" spans="1:7" s="528" customFormat="1" x14ac:dyDescent="0.25">
      <c r="A746" s="253"/>
      <c r="B746" s="536"/>
      <c r="C746" s="537"/>
      <c r="D746" s="253"/>
      <c r="E746" s="253"/>
      <c r="F746" s="253"/>
      <c r="G746" s="578"/>
    </row>
    <row r="747" spans="1:7" s="528" customFormat="1" x14ac:dyDescent="0.25">
      <c r="A747" s="253"/>
      <c r="B747" s="536"/>
      <c r="C747" s="537"/>
      <c r="D747" s="253"/>
      <c r="E747" s="253"/>
      <c r="F747" s="253"/>
      <c r="G747" s="578"/>
    </row>
    <row r="748" spans="1:7" s="528" customFormat="1" x14ac:dyDescent="0.25">
      <c r="A748" s="253"/>
      <c r="B748" s="536"/>
      <c r="C748" s="537"/>
      <c r="D748" s="253"/>
      <c r="E748" s="253"/>
      <c r="F748" s="253"/>
      <c r="G748" s="578"/>
    </row>
    <row r="749" spans="1:7" s="528" customFormat="1" x14ac:dyDescent="0.25">
      <c r="A749" s="253"/>
      <c r="B749" s="536"/>
      <c r="C749" s="537"/>
      <c r="D749" s="253"/>
      <c r="E749" s="253"/>
      <c r="F749" s="253"/>
      <c r="G749" s="578"/>
    </row>
    <row r="750" spans="1:7" s="528" customFormat="1" x14ac:dyDescent="0.25">
      <c r="A750" s="253"/>
      <c r="B750" s="536"/>
      <c r="C750" s="537"/>
      <c r="D750" s="253"/>
      <c r="E750" s="253"/>
      <c r="F750" s="253"/>
      <c r="G750" s="578"/>
    </row>
    <row r="751" spans="1:7" s="528" customFormat="1" x14ac:dyDescent="0.25">
      <c r="A751" s="253"/>
      <c r="B751" s="536"/>
      <c r="C751" s="537"/>
      <c r="D751" s="253"/>
      <c r="E751" s="253"/>
      <c r="F751" s="253"/>
      <c r="G751" s="578"/>
    </row>
    <row r="752" spans="1:7" s="528" customFormat="1" x14ac:dyDescent="0.25">
      <c r="A752" s="253"/>
      <c r="B752" s="536"/>
      <c r="C752" s="537"/>
      <c r="D752" s="253"/>
      <c r="E752" s="253"/>
      <c r="F752" s="253"/>
      <c r="G752" s="578"/>
    </row>
    <row r="753" spans="1:7" s="528" customFormat="1" x14ac:dyDescent="0.25">
      <c r="A753" s="253"/>
      <c r="B753" s="536"/>
      <c r="C753" s="537"/>
      <c r="D753" s="253"/>
      <c r="E753" s="253"/>
      <c r="F753" s="253"/>
      <c r="G753" s="578"/>
    </row>
    <row r="754" spans="1:7" s="528" customFormat="1" x14ac:dyDescent="0.25">
      <c r="A754" s="253"/>
      <c r="B754" s="536"/>
      <c r="C754" s="537"/>
      <c r="D754" s="253"/>
      <c r="E754" s="253"/>
      <c r="F754" s="253"/>
      <c r="G754" s="578"/>
    </row>
    <row r="755" spans="1:7" s="528" customFormat="1" x14ac:dyDescent="0.25">
      <c r="A755" s="253"/>
      <c r="B755" s="536"/>
      <c r="C755" s="537"/>
      <c r="D755" s="253"/>
      <c r="E755" s="253"/>
      <c r="F755" s="253"/>
      <c r="G755" s="578"/>
    </row>
    <row r="756" spans="1:7" s="528" customFormat="1" x14ac:dyDescent="0.25">
      <c r="A756" s="253"/>
      <c r="B756" s="536"/>
      <c r="C756" s="537"/>
      <c r="D756" s="253"/>
      <c r="E756" s="253"/>
      <c r="F756" s="253"/>
      <c r="G756" s="578"/>
    </row>
    <row r="757" spans="1:7" s="528" customFormat="1" x14ac:dyDescent="0.25">
      <c r="A757" s="253"/>
      <c r="B757" s="536"/>
      <c r="C757" s="537"/>
      <c r="D757" s="253"/>
      <c r="E757" s="253"/>
      <c r="F757" s="253"/>
      <c r="G757" s="578"/>
    </row>
    <row r="758" spans="1:7" s="528" customFormat="1" x14ac:dyDescent="0.25">
      <c r="A758" s="253"/>
      <c r="B758" s="536"/>
      <c r="C758" s="537"/>
      <c r="D758" s="253"/>
      <c r="E758" s="253"/>
      <c r="F758" s="253"/>
      <c r="G758" s="578"/>
    </row>
    <row r="759" spans="1:7" s="528" customFormat="1" x14ac:dyDescent="0.25">
      <c r="A759" s="253"/>
      <c r="B759" s="536"/>
      <c r="C759" s="537"/>
      <c r="D759" s="253"/>
      <c r="E759" s="253"/>
      <c r="F759" s="253"/>
      <c r="G759" s="578"/>
    </row>
    <row r="760" spans="1:7" s="528" customFormat="1" x14ac:dyDescent="0.25">
      <c r="A760" s="253"/>
      <c r="B760" s="536"/>
      <c r="C760" s="537"/>
      <c r="D760" s="253"/>
      <c r="E760" s="253"/>
      <c r="F760" s="253"/>
      <c r="G760" s="578"/>
    </row>
    <row r="761" spans="1:7" s="528" customFormat="1" x14ac:dyDescent="0.25">
      <c r="A761" s="253"/>
      <c r="B761" s="536"/>
      <c r="C761" s="537"/>
      <c r="D761" s="253"/>
      <c r="E761" s="253"/>
      <c r="F761" s="253"/>
      <c r="G761" s="578"/>
    </row>
    <row r="762" spans="1:7" s="528" customFormat="1" x14ac:dyDescent="0.25">
      <c r="A762" s="253"/>
      <c r="B762" s="536"/>
      <c r="C762" s="537"/>
      <c r="D762" s="253"/>
      <c r="E762" s="253"/>
      <c r="F762" s="253"/>
      <c r="G762" s="578"/>
    </row>
    <row r="763" spans="1:7" s="528" customFormat="1" x14ac:dyDescent="0.25">
      <c r="A763" s="253"/>
      <c r="B763" s="536"/>
      <c r="C763" s="537"/>
      <c r="D763" s="253"/>
      <c r="E763" s="253"/>
      <c r="F763" s="253"/>
      <c r="G763" s="578"/>
    </row>
    <row r="764" spans="1:7" s="528" customFormat="1" x14ac:dyDescent="0.25">
      <c r="A764" s="253"/>
      <c r="B764" s="536"/>
      <c r="C764" s="537"/>
      <c r="D764" s="253"/>
      <c r="E764" s="253"/>
      <c r="F764" s="253"/>
      <c r="G764" s="578"/>
    </row>
    <row r="765" spans="1:7" s="528" customFormat="1" x14ac:dyDescent="0.25">
      <c r="A765" s="253"/>
      <c r="B765" s="536"/>
      <c r="C765" s="537"/>
      <c r="D765" s="253"/>
      <c r="E765" s="253"/>
      <c r="F765" s="253"/>
      <c r="G765" s="578"/>
    </row>
    <row r="766" spans="1:7" s="528" customFormat="1" x14ac:dyDescent="0.25">
      <c r="A766" s="253"/>
      <c r="B766" s="536"/>
      <c r="C766" s="537"/>
      <c r="D766" s="253"/>
      <c r="E766" s="253"/>
      <c r="F766" s="253"/>
      <c r="G766" s="578"/>
    </row>
    <row r="767" spans="1:7" s="528" customFormat="1" x14ac:dyDescent="0.25">
      <c r="A767" s="253"/>
      <c r="B767" s="536"/>
      <c r="C767" s="537"/>
      <c r="D767" s="253"/>
      <c r="E767" s="253"/>
      <c r="F767" s="253"/>
      <c r="G767" s="578"/>
    </row>
    <row r="768" spans="1:7" s="528" customFormat="1" x14ac:dyDescent="0.25">
      <c r="A768" s="253"/>
      <c r="B768" s="536"/>
      <c r="C768" s="537"/>
      <c r="D768" s="253"/>
      <c r="E768" s="253"/>
      <c r="F768" s="253"/>
      <c r="G768" s="578"/>
    </row>
    <row r="769" spans="1:7" s="528" customFormat="1" x14ac:dyDescent="0.25">
      <c r="A769" s="253"/>
      <c r="B769" s="536"/>
      <c r="C769" s="537"/>
      <c r="D769" s="253"/>
      <c r="E769" s="253"/>
      <c r="F769" s="253"/>
      <c r="G769" s="578"/>
    </row>
    <row r="770" spans="1:7" s="528" customFormat="1" x14ac:dyDescent="0.25">
      <c r="A770" s="253"/>
      <c r="B770" s="536"/>
      <c r="C770" s="537"/>
      <c r="D770" s="253"/>
      <c r="E770" s="253"/>
      <c r="F770" s="253"/>
      <c r="G770" s="578"/>
    </row>
    <row r="771" spans="1:7" s="528" customFormat="1" x14ac:dyDescent="0.25">
      <c r="A771" s="253"/>
      <c r="B771" s="536"/>
      <c r="C771" s="537"/>
      <c r="D771" s="253"/>
      <c r="E771" s="253"/>
      <c r="F771" s="253"/>
      <c r="G771" s="578"/>
    </row>
    <row r="772" spans="1:7" s="528" customFormat="1" x14ac:dyDescent="0.25">
      <c r="A772" s="253"/>
      <c r="B772" s="536"/>
      <c r="C772" s="537"/>
      <c r="D772" s="253"/>
      <c r="E772" s="253"/>
      <c r="F772" s="253"/>
      <c r="G772" s="578"/>
    </row>
    <row r="773" spans="1:7" s="528" customFormat="1" x14ac:dyDescent="0.25">
      <c r="A773" s="253"/>
      <c r="B773" s="536"/>
      <c r="C773" s="537"/>
      <c r="D773" s="253"/>
      <c r="E773" s="253"/>
      <c r="F773" s="253"/>
      <c r="G773" s="578"/>
    </row>
    <row r="774" spans="1:7" s="528" customFormat="1" x14ac:dyDescent="0.25">
      <c r="A774" s="253"/>
      <c r="B774" s="536"/>
      <c r="C774" s="537"/>
      <c r="D774" s="253"/>
      <c r="E774" s="253"/>
      <c r="F774" s="253"/>
      <c r="G774" s="578"/>
    </row>
    <row r="775" spans="1:7" s="528" customFormat="1" x14ac:dyDescent="0.25">
      <c r="A775" s="253"/>
      <c r="B775" s="536"/>
      <c r="C775" s="537"/>
      <c r="D775" s="253"/>
      <c r="E775" s="253"/>
      <c r="F775" s="253"/>
      <c r="G775" s="578"/>
    </row>
    <row r="776" spans="1:7" s="528" customFormat="1" x14ac:dyDescent="0.25">
      <c r="A776" s="253"/>
      <c r="B776" s="536"/>
      <c r="C776" s="537"/>
      <c r="D776" s="253"/>
      <c r="E776" s="253"/>
      <c r="F776" s="253"/>
      <c r="G776" s="578"/>
    </row>
    <row r="777" spans="1:7" s="528" customFormat="1" x14ac:dyDescent="0.25">
      <c r="A777" s="253"/>
      <c r="B777" s="536"/>
      <c r="C777" s="537"/>
      <c r="D777" s="253"/>
      <c r="E777" s="253"/>
      <c r="F777" s="253"/>
      <c r="G777" s="578"/>
    </row>
    <row r="778" spans="1:7" s="528" customFormat="1" x14ac:dyDescent="0.25">
      <c r="A778" s="253"/>
      <c r="B778" s="536"/>
      <c r="C778" s="537"/>
      <c r="D778" s="253"/>
      <c r="E778" s="253"/>
      <c r="F778" s="253"/>
      <c r="G778" s="578"/>
    </row>
    <row r="779" spans="1:7" s="528" customFormat="1" x14ac:dyDescent="0.25">
      <c r="A779" s="253"/>
      <c r="B779" s="536"/>
      <c r="C779" s="537"/>
      <c r="D779" s="253"/>
      <c r="E779" s="253"/>
      <c r="F779" s="253"/>
      <c r="G779" s="578"/>
    </row>
    <row r="780" spans="1:7" s="528" customFormat="1" x14ac:dyDescent="0.25">
      <c r="A780" s="253"/>
      <c r="B780" s="536"/>
      <c r="C780" s="537"/>
      <c r="D780" s="253"/>
      <c r="E780" s="253"/>
      <c r="F780" s="253"/>
      <c r="G780" s="578"/>
    </row>
    <row r="781" spans="1:7" s="528" customFormat="1" x14ac:dyDescent="0.25">
      <c r="A781" s="253"/>
      <c r="B781" s="536"/>
      <c r="C781" s="537"/>
      <c r="D781" s="253"/>
      <c r="E781" s="253"/>
      <c r="F781" s="253"/>
      <c r="G781" s="578"/>
    </row>
    <row r="782" spans="1:7" s="528" customFormat="1" x14ac:dyDescent="0.25">
      <c r="A782" s="253"/>
      <c r="B782" s="536"/>
      <c r="C782" s="537"/>
      <c r="D782" s="253"/>
      <c r="E782" s="253"/>
      <c r="F782" s="253"/>
      <c r="G782" s="578"/>
    </row>
    <row r="783" spans="1:7" s="528" customFormat="1" x14ac:dyDescent="0.25">
      <c r="A783" s="253"/>
      <c r="B783" s="536"/>
      <c r="C783" s="537"/>
      <c r="D783" s="253"/>
      <c r="E783" s="253"/>
      <c r="F783" s="253"/>
      <c r="G783" s="578"/>
    </row>
    <row r="784" spans="1:7" s="528" customFormat="1" x14ac:dyDescent="0.25">
      <c r="A784" s="253"/>
      <c r="B784" s="536"/>
      <c r="C784" s="537"/>
      <c r="D784" s="253"/>
      <c r="E784" s="253"/>
      <c r="F784" s="253"/>
      <c r="G784" s="578"/>
    </row>
    <row r="785" spans="1:7" s="528" customFormat="1" x14ac:dyDescent="0.25">
      <c r="A785" s="253"/>
      <c r="B785" s="536"/>
      <c r="C785" s="537"/>
      <c r="D785" s="253"/>
      <c r="E785" s="253"/>
      <c r="F785" s="253"/>
      <c r="G785" s="578"/>
    </row>
    <row r="786" spans="1:7" s="528" customFormat="1" x14ac:dyDescent="0.25">
      <c r="A786" s="253"/>
      <c r="B786" s="536"/>
      <c r="C786" s="537"/>
      <c r="D786" s="253"/>
      <c r="E786" s="253"/>
      <c r="F786" s="253"/>
      <c r="G786" s="578"/>
    </row>
    <row r="787" spans="1:7" s="528" customFormat="1" x14ac:dyDescent="0.25">
      <c r="A787" s="253"/>
      <c r="B787" s="536"/>
      <c r="C787" s="537"/>
      <c r="D787" s="253"/>
      <c r="E787" s="253"/>
      <c r="F787" s="253"/>
      <c r="G787" s="578"/>
    </row>
    <row r="788" spans="1:7" s="528" customFormat="1" x14ac:dyDescent="0.25">
      <c r="A788" s="253"/>
      <c r="B788" s="536"/>
      <c r="C788" s="537"/>
      <c r="D788" s="253"/>
      <c r="E788" s="253"/>
      <c r="F788" s="253"/>
      <c r="G788" s="578"/>
    </row>
    <row r="789" spans="1:7" s="528" customFormat="1" x14ac:dyDescent="0.25">
      <c r="A789" s="253"/>
      <c r="B789" s="536"/>
      <c r="C789" s="537"/>
      <c r="D789" s="253"/>
      <c r="E789" s="253"/>
      <c r="F789" s="253"/>
      <c r="G789" s="578"/>
    </row>
    <row r="790" spans="1:7" s="528" customFormat="1" x14ac:dyDescent="0.25">
      <c r="A790" s="253"/>
      <c r="B790" s="536"/>
      <c r="C790" s="537"/>
      <c r="D790" s="253"/>
      <c r="E790" s="253"/>
      <c r="F790" s="253"/>
      <c r="G790" s="578"/>
    </row>
    <row r="791" spans="1:7" s="528" customFormat="1" x14ac:dyDescent="0.25">
      <c r="A791" s="253"/>
      <c r="B791" s="536"/>
      <c r="C791" s="537"/>
      <c r="D791" s="253"/>
      <c r="E791" s="253"/>
      <c r="F791" s="253"/>
      <c r="G791" s="578"/>
    </row>
    <row r="792" spans="1:7" s="528" customFormat="1" x14ac:dyDescent="0.25">
      <c r="A792" s="253"/>
      <c r="B792" s="536"/>
      <c r="C792" s="537"/>
      <c r="D792" s="253"/>
      <c r="E792" s="253"/>
      <c r="F792" s="253"/>
      <c r="G792" s="578"/>
    </row>
    <row r="793" spans="1:7" s="528" customFormat="1" x14ac:dyDescent="0.25">
      <c r="A793" s="253"/>
      <c r="B793" s="536"/>
      <c r="C793" s="537"/>
      <c r="D793" s="253"/>
      <c r="E793" s="253"/>
      <c r="F793" s="253"/>
      <c r="G793" s="578"/>
    </row>
    <row r="794" spans="1:7" s="528" customFormat="1" x14ac:dyDescent="0.25">
      <c r="A794" s="253"/>
      <c r="B794" s="536"/>
      <c r="C794" s="537"/>
      <c r="D794" s="253"/>
      <c r="E794" s="253"/>
      <c r="F794" s="253"/>
      <c r="G794" s="578"/>
    </row>
    <row r="795" spans="1:7" s="528" customFormat="1" x14ac:dyDescent="0.25">
      <c r="A795" s="253"/>
      <c r="B795" s="536"/>
      <c r="C795" s="537"/>
      <c r="D795" s="253"/>
      <c r="E795" s="253"/>
      <c r="F795" s="253"/>
      <c r="G795" s="578"/>
    </row>
    <row r="796" spans="1:7" s="528" customFormat="1" x14ac:dyDescent="0.25">
      <c r="A796" s="253"/>
      <c r="B796" s="536"/>
      <c r="C796" s="537"/>
      <c r="D796" s="253"/>
      <c r="E796" s="253"/>
      <c r="F796" s="253"/>
      <c r="G796" s="578"/>
    </row>
    <row r="797" spans="1:7" s="528" customFormat="1" x14ac:dyDescent="0.25">
      <c r="A797" s="253"/>
      <c r="B797" s="536"/>
      <c r="C797" s="537"/>
      <c r="D797" s="253"/>
      <c r="E797" s="253"/>
      <c r="F797" s="253"/>
      <c r="G797" s="578"/>
    </row>
    <row r="798" spans="1:7" s="528" customFormat="1" x14ac:dyDescent="0.25">
      <c r="A798" s="253"/>
      <c r="B798" s="536"/>
      <c r="C798" s="537"/>
      <c r="D798" s="253"/>
      <c r="E798" s="253"/>
      <c r="F798" s="253"/>
      <c r="G798" s="578"/>
    </row>
    <row r="799" spans="1:7" s="528" customFormat="1" x14ac:dyDescent="0.25">
      <c r="A799" s="253"/>
      <c r="B799" s="536"/>
      <c r="C799" s="537"/>
      <c r="D799" s="253"/>
      <c r="E799" s="253"/>
      <c r="F799" s="253"/>
      <c r="G799" s="578"/>
    </row>
    <row r="800" spans="1:7" s="528" customFormat="1" x14ac:dyDescent="0.25">
      <c r="A800" s="253"/>
      <c r="B800" s="536"/>
      <c r="C800" s="537"/>
      <c r="D800" s="253"/>
      <c r="E800" s="253"/>
      <c r="F800" s="253"/>
      <c r="G800" s="578"/>
    </row>
    <row r="801" spans="1:7" s="528" customFormat="1" x14ac:dyDescent="0.25">
      <c r="A801" s="253"/>
      <c r="B801" s="536"/>
      <c r="C801" s="537"/>
      <c r="D801" s="253"/>
      <c r="E801" s="253"/>
      <c r="F801" s="253"/>
      <c r="G801" s="578"/>
    </row>
    <row r="802" spans="1:7" s="528" customFormat="1" x14ac:dyDescent="0.25">
      <c r="A802" s="253"/>
      <c r="B802" s="536"/>
      <c r="C802" s="537"/>
      <c r="D802" s="253"/>
      <c r="E802" s="253"/>
      <c r="F802" s="253"/>
      <c r="G802" s="578"/>
    </row>
    <row r="803" spans="1:7" s="528" customFormat="1" x14ac:dyDescent="0.25">
      <c r="A803" s="253"/>
      <c r="B803" s="536"/>
      <c r="C803" s="537"/>
      <c r="D803" s="253"/>
      <c r="E803" s="253"/>
      <c r="F803" s="253"/>
      <c r="G803" s="578"/>
    </row>
    <row r="804" spans="1:7" s="528" customFormat="1" x14ac:dyDescent="0.25">
      <c r="A804" s="253"/>
      <c r="B804" s="536"/>
      <c r="C804" s="537"/>
      <c r="D804" s="253"/>
      <c r="E804" s="253"/>
      <c r="F804" s="253"/>
      <c r="G804" s="578"/>
    </row>
    <row r="805" spans="1:7" s="528" customFormat="1" x14ac:dyDescent="0.25">
      <c r="A805" s="253"/>
      <c r="B805" s="536"/>
      <c r="C805" s="537"/>
      <c r="D805" s="253"/>
      <c r="E805" s="253"/>
      <c r="F805" s="253"/>
      <c r="G805" s="578"/>
    </row>
    <row r="806" spans="1:7" s="528" customFormat="1" x14ac:dyDescent="0.25">
      <c r="A806" s="253"/>
      <c r="B806" s="536"/>
      <c r="C806" s="537"/>
      <c r="D806" s="253"/>
      <c r="E806" s="253"/>
      <c r="F806" s="253"/>
      <c r="G806" s="578"/>
    </row>
    <row r="807" spans="1:7" s="528" customFormat="1" x14ac:dyDescent="0.25">
      <c r="A807" s="253"/>
      <c r="B807" s="536"/>
      <c r="C807" s="537"/>
      <c r="D807" s="253"/>
      <c r="E807" s="253"/>
      <c r="F807" s="253"/>
      <c r="G807" s="578"/>
    </row>
    <row r="808" spans="1:7" s="528" customFormat="1" x14ac:dyDescent="0.25">
      <c r="A808" s="253"/>
      <c r="B808" s="536"/>
      <c r="C808" s="537"/>
      <c r="D808" s="253"/>
      <c r="E808" s="253"/>
      <c r="F808" s="253"/>
      <c r="G808" s="578"/>
    </row>
    <row r="809" spans="1:7" s="528" customFormat="1" x14ac:dyDescent="0.25">
      <c r="A809" s="253"/>
      <c r="B809" s="536"/>
      <c r="C809" s="537"/>
      <c r="D809" s="253"/>
      <c r="E809" s="253"/>
      <c r="F809" s="253"/>
      <c r="G809" s="578"/>
    </row>
    <row r="810" spans="1:7" s="528" customFormat="1" x14ac:dyDescent="0.25">
      <c r="A810" s="253"/>
      <c r="B810" s="536"/>
      <c r="C810" s="537"/>
      <c r="D810" s="253"/>
      <c r="E810" s="253"/>
      <c r="F810" s="253"/>
      <c r="G810" s="578"/>
    </row>
    <row r="811" spans="1:7" s="528" customFormat="1" x14ac:dyDescent="0.25">
      <c r="A811" s="253"/>
      <c r="B811" s="536"/>
      <c r="C811" s="537"/>
      <c r="D811" s="253"/>
      <c r="E811" s="253"/>
      <c r="F811" s="253"/>
      <c r="G811" s="578"/>
    </row>
    <row r="812" spans="1:7" s="528" customFormat="1" x14ac:dyDescent="0.25">
      <c r="A812" s="253"/>
      <c r="B812" s="536"/>
      <c r="C812" s="537"/>
      <c r="D812" s="253"/>
      <c r="E812" s="253"/>
      <c r="F812" s="253"/>
      <c r="G812" s="578"/>
    </row>
    <row r="813" spans="1:7" s="528" customFormat="1" x14ac:dyDescent="0.25">
      <c r="A813" s="253"/>
      <c r="B813" s="536"/>
      <c r="C813" s="537"/>
      <c r="D813" s="253"/>
      <c r="E813" s="253"/>
      <c r="F813" s="253"/>
      <c r="G813" s="578"/>
    </row>
    <row r="814" spans="1:7" s="528" customFormat="1" x14ac:dyDescent="0.25">
      <c r="A814" s="253"/>
      <c r="B814" s="536"/>
      <c r="C814" s="537"/>
      <c r="D814" s="253"/>
      <c r="E814" s="253"/>
      <c r="F814" s="253"/>
      <c r="G814" s="578"/>
    </row>
    <row r="815" spans="1:7" s="528" customFormat="1" x14ac:dyDescent="0.25">
      <c r="A815" s="253"/>
      <c r="B815" s="536"/>
      <c r="C815" s="537"/>
      <c r="D815" s="253"/>
      <c r="E815" s="253"/>
      <c r="F815" s="253"/>
      <c r="G815" s="578"/>
    </row>
    <row r="816" spans="1:7" s="528" customFormat="1" x14ac:dyDescent="0.25">
      <c r="A816" s="253"/>
      <c r="B816" s="536"/>
      <c r="C816" s="537"/>
      <c r="D816" s="253"/>
      <c r="E816" s="253"/>
      <c r="F816" s="253"/>
      <c r="G816" s="578"/>
    </row>
    <row r="817" spans="1:7" s="528" customFormat="1" x14ac:dyDescent="0.25">
      <c r="A817" s="253"/>
      <c r="B817" s="536"/>
      <c r="C817" s="537"/>
      <c r="D817" s="253"/>
      <c r="E817" s="253"/>
      <c r="F817" s="253"/>
      <c r="G817" s="578"/>
    </row>
    <row r="818" spans="1:7" s="528" customFormat="1" x14ac:dyDescent="0.25">
      <c r="A818" s="253"/>
      <c r="B818" s="536"/>
      <c r="C818" s="537"/>
      <c r="D818" s="253"/>
      <c r="E818" s="253"/>
      <c r="F818" s="253"/>
      <c r="G818" s="578"/>
    </row>
    <row r="819" spans="1:7" s="528" customFormat="1" x14ac:dyDescent="0.25">
      <c r="A819" s="253"/>
      <c r="B819" s="536"/>
      <c r="C819" s="537"/>
      <c r="D819" s="253"/>
      <c r="E819" s="253"/>
      <c r="F819" s="253"/>
      <c r="G819" s="578"/>
    </row>
    <row r="820" spans="1:7" s="528" customFormat="1" x14ac:dyDescent="0.25">
      <c r="A820" s="253"/>
      <c r="B820" s="536"/>
      <c r="C820" s="537"/>
      <c r="D820" s="253"/>
      <c r="E820" s="253"/>
      <c r="F820" s="253"/>
      <c r="G820" s="578"/>
    </row>
    <row r="821" spans="1:7" s="528" customFormat="1" x14ac:dyDescent="0.25">
      <c r="A821" s="253"/>
      <c r="B821" s="536"/>
      <c r="C821" s="537"/>
      <c r="D821" s="253"/>
      <c r="E821" s="253"/>
      <c r="F821" s="253"/>
      <c r="G821" s="578"/>
    </row>
    <row r="822" spans="1:7" s="528" customFormat="1" x14ac:dyDescent="0.25">
      <c r="A822" s="253"/>
      <c r="B822" s="536"/>
      <c r="C822" s="537"/>
      <c r="D822" s="253"/>
      <c r="E822" s="253"/>
      <c r="F822" s="253"/>
      <c r="G822" s="578"/>
    </row>
    <row r="823" spans="1:7" s="528" customFormat="1" x14ac:dyDescent="0.25">
      <c r="A823" s="253"/>
      <c r="B823" s="536"/>
      <c r="C823" s="537"/>
      <c r="D823" s="253"/>
      <c r="E823" s="253"/>
      <c r="F823" s="253"/>
      <c r="G823" s="578"/>
    </row>
    <row r="824" spans="1:7" s="528" customFormat="1" x14ac:dyDescent="0.25">
      <c r="A824" s="253"/>
      <c r="B824" s="536"/>
      <c r="C824" s="537"/>
      <c r="D824" s="253"/>
      <c r="E824" s="253"/>
      <c r="F824" s="253"/>
      <c r="G824" s="578"/>
    </row>
    <row r="825" spans="1:7" s="528" customFormat="1" x14ac:dyDescent="0.25">
      <c r="A825" s="253"/>
      <c r="B825" s="536"/>
      <c r="C825" s="537"/>
      <c r="D825" s="253"/>
      <c r="E825" s="253"/>
      <c r="F825" s="253"/>
      <c r="G825" s="578"/>
    </row>
    <row r="826" spans="1:7" s="528" customFormat="1" x14ac:dyDescent="0.25">
      <c r="A826" s="253"/>
      <c r="B826" s="536"/>
      <c r="C826" s="537"/>
      <c r="D826" s="253"/>
      <c r="E826" s="253"/>
      <c r="F826" s="253"/>
      <c r="G826" s="578"/>
    </row>
    <row r="827" spans="1:7" s="528" customFormat="1" x14ac:dyDescent="0.25">
      <c r="A827" s="253"/>
      <c r="B827" s="536"/>
      <c r="C827" s="537"/>
      <c r="D827" s="253"/>
      <c r="E827" s="253"/>
      <c r="F827" s="253"/>
      <c r="G827" s="578"/>
    </row>
    <row r="828" spans="1:7" s="528" customFormat="1" x14ac:dyDescent="0.25">
      <c r="A828" s="253"/>
      <c r="B828" s="536"/>
      <c r="C828" s="537"/>
      <c r="D828" s="253"/>
      <c r="E828" s="253"/>
      <c r="F828" s="253"/>
      <c r="G828" s="578"/>
    </row>
    <row r="829" spans="1:7" s="528" customFormat="1" x14ac:dyDescent="0.25">
      <c r="A829" s="253"/>
      <c r="B829" s="536"/>
      <c r="C829" s="537"/>
      <c r="D829" s="253"/>
      <c r="E829" s="253"/>
      <c r="F829" s="253"/>
      <c r="G829" s="578"/>
    </row>
    <row r="830" spans="1:7" s="528" customFormat="1" x14ac:dyDescent="0.25">
      <c r="A830" s="253"/>
      <c r="B830" s="536"/>
      <c r="C830" s="537"/>
      <c r="D830" s="253"/>
      <c r="E830" s="253"/>
      <c r="F830" s="253"/>
      <c r="G830" s="578"/>
    </row>
    <row r="831" spans="1:7" s="528" customFormat="1" x14ac:dyDescent="0.25">
      <c r="A831" s="253"/>
      <c r="B831" s="536"/>
      <c r="C831" s="537"/>
      <c r="D831" s="253"/>
      <c r="E831" s="253"/>
      <c r="F831" s="253"/>
      <c r="G831" s="578"/>
    </row>
    <row r="832" spans="1:7" s="528" customFormat="1" x14ac:dyDescent="0.25">
      <c r="A832" s="253"/>
      <c r="B832" s="536"/>
      <c r="C832" s="537"/>
      <c r="D832" s="253"/>
      <c r="E832" s="253"/>
      <c r="F832" s="253"/>
      <c r="G832" s="578"/>
    </row>
    <row r="833" spans="1:7" s="528" customFormat="1" x14ac:dyDescent="0.25">
      <c r="A833" s="253"/>
      <c r="B833" s="536"/>
      <c r="C833" s="537"/>
      <c r="D833" s="253"/>
      <c r="E833" s="253"/>
      <c r="F833" s="253"/>
      <c r="G833" s="578"/>
    </row>
    <row r="834" spans="1:7" s="528" customFormat="1" x14ac:dyDescent="0.25">
      <c r="A834" s="253"/>
      <c r="B834" s="536"/>
      <c r="C834" s="537"/>
      <c r="D834" s="253"/>
      <c r="E834" s="253"/>
      <c r="F834" s="253"/>
      <c r="G834" s="578"/>
    </row>
    <row r="835" spans="1:7" s="528" customFormat="1" x14ac:dyDescent="0.25">
      <c r="A835" s="253"/>
      <c r="B835" s="536"/>
      <c r="C835" s="537"/>
      <c r="D835" s="253"/>
      <c r="E835" s="253"/>
      <c r="F835" s="253"/>
      <c r="G835" s="578"/>
    </row>
    <row r="836" spans="1:7" s="528" customFormat="1" x14ac:dyDescent="0.25">
      <c r="A836" s="253"/>
      <c r="B836" s="536"/>
      <c r="C836" s="537"/>
      <c r="D836" s="253"/>
      <c r="E836" s="253"/>
      <c r="F836" s="253"/>
      <c r="G836" s="578"/>
    </row>
    <row r="837" spans="1:7" s="528" customFormat="1" x14ac:dyDescent="0.25">
      <c r="A837" s="253"/>
      <c r="B837" s="536"/>
      <c r="C837" s="537"/>
      <c r="D837" s="253"/>
      <c r="E837" s="253"/>
      <c r="F837" s="253"/>
      <c r="G837" s="578"/>
    </row>
    <row r="838" spans="1:7" s="528" customFormat="1" x14ac:dyDescent="0.25">
      <c r="A838" s="253"/>
      <c r="B838" s="536"/>
      <c r="C838" s="537"/>
      <c r="D838" s="253"/>
      <c r="E838" s="253"/>
      <c r="F838" s="253"/>
      <c r="G838" s="578"/>
    </row>
    <row r="839" spans="1:7" s="528" customFormat="1" x14ac:dyDescent="0.25">
      <c r="A839" s="253"/>
      <c r="B839" s="536"/>
      <c r="C839" s="537"/>
      <c r="D839" s="253"/>
      <c r="E839" s="253"/>
      <c r="F839" s="253"/>
      <c r="G839" s="578"/>
    </row>
    <row r="840" spans="1:7" s="528" customFormat="1" x14ac:dyDescent="0.25">
      <c r="A840" s="253"/>
      <c r="B840" s="536"/>
      <c r="C840" s="537"/>
      <c r="D840" s="253"/>
      <c r="E840" s="253"/>
      <c r="F840" s="253"/>
      <c r="G840" s="578"/>
    </row>
    <row r="841" spans="1:7" s="528" customFormat="1" x14ac:dyDescent="0.25">
      <c r="A841" s="253"/>
      <c r="B841" s="536"/>
      <c r="C841" s="537"/>
      <c r="D841" s="253"/>
      <c r="E841" s="253"/>
      <c r="F841" s="253"/>
      <c r="G841" s="578"/>
    </row>
    <row r="842" spans="1:7" s="528" customFormat="1" x14ac:dyDescent="0.25">
      <c r="A842" s="253"/>
      <c r="B842" s="536"/>
      <c r="C842" s="537"/>
      <c r="D842" s="253"/>
      <c r="E842" s="253"/>
      <c r="F842" s="253"/>
      <c r="G842" s="578"/>
    </row>
    <row r="843" spans="1:7" s="528" customFormat="1" x14ac:dyDescent="0.25">
      <c r="A843" s="253"/>
      <c r="B843" s="536"/>
      <c r="C843" s="537"/>
      <c r="D843" s="253"/>
      <c r="E843" s="253"/>
      <c r="F843" s="253"/>
      <c r="G843" s="578"/>
    </row>
    <row r="844" spans="1:7" s="528" customFormat="1" x14ac:dyDescent="0.25">
      <c r="A844" s="253"/>
      <c r="B844" s="536"/>
      <c r="C844" s="537"/>
      <c r="D844" s="253"/>
      <c r="E844" s="253"/>
      <c r="F844" s="253"/>
      <c r="G844" s="578"/>
    </row>
    <row r="845" spans="1:7" s="528" customFormat="1" x14ac:dyDescent="0.25">
      <c r="A845" s="253"/>
      <c r="B845" s="536"/>
      <c r="C845" s="537"/>
      <c r="D845" s="253"/>
      <c r="E845" s="253"/>
      <c r="F845" s="253"/>
      <c r="G845" s="578"/>
    </row>
    <row r="846" spans="1:7" s="528" customFormat="1" x14ac:dyDescent="0.25">
      <c r="A846" s="253"/>
      <c r="B846" s="536"/>
      <c r="C846" s="537"/>
      <c r="D846" s="253"/>
      <c r="E846" s="253"/>
      <c r="F846" s="253"/>
      <c r="G846" s="578"/>
    </row>
    <row r="847" spans="1:7" s="528" customFormat="1" x14ac:dyDescent="0.25">
      <c r="A847" s="253"/>
      <c r="B847" s="536"/>
      <c r="C847" s="537"/>
      <c r="D847" s="253"/>
      <c r="E847" s="253"/>
      <c r="F847" s="253"/>
      <c r="G847" s="578"/>
    </row>
    <row r="848" spans="1:7" s="528" customFormat="1" x14ac:dyDescent="0.25">
      <c r="A848" s="253"/>
      <c r="B848" s="536"/>
      <c r="C848" s="537"/>
      <c r="D848" s="253"/>
      <c r="E848" s="253"/>
      <c r="F848" s="253"/>
      <c r="G848" s="578"/>
    </row>
    <row r="849" spans="1:7" s="528" customFormat="1" x14ac:dyDescent="0.25">
      <c r="A849" s="253"/>
      <c r="B849" s="536"/>
      <c r="C849" s="537"/>
      <c r="D849" s="253"/>
      <c r="E849" s="253"/>
      <c r="F849" s="253"/>
      <c r="G849" s="578"/>
    </row>
    <row r="850" spans="1:7" s="528" customFormat="1" x14ac:dyDescent="0.25">
      <c r="A850" s="253"/>
      <c r="B850" s="536"/>
      <c r="C850" s="537"/>
      <c r="D850" s="253"/>
      <c r="E850" s="253"/>
      <c r="F850" s="253"/>
      <c r="G850" s="578"/>
    </row>
    <row r="851" spans="1:7" s="528" customFormat="1" x14ac:dyDescent="0.25">
      <c r="A851" s="253"/>
      <c r="B851" s="536"/>
      <c r="C851" s="537"/>
      <c r="D851" s="253"/>
      <c r="E851" s="253"/>
      <c r="F851" s="253"/>
      <c r="G851" s="578"/>
    </row>
    <row r="852" spans="1:7" s="528" customFormat="1" x14ac:dyDescent="0.25">
      <c r="A852" s="253"/>
      <c r="B852" s="536"/>
      <c r="C852" s="537"/>
      <c r="D852" s="253"/>
      <c r="E852" s="253"/>
      <c r="F852" s="253"/>
      <c r="G852" s="578"/>
    </row>
    <row r="853" spans="1:7" s="528" customFormat="1" x14ac:dyDescent="0.25">
      <c r="A853" s="253"/>
      <c r="B853" s="536"/>
      <c r="C853" s="537"/>
      <c r="D853" s="253"/>
      <c r="E853" s="253"/>
      <c r="F853" s="253"/>
      <c r="G853" s="578"/>
    </row>
    <row r="854" spans="1:7" s="528" customFormat="1" x14ac:dyDescent="0.25">
      <c r="A854" s="253"/>
      <c r="B854" s="536"/>
      <c r="C854" s="537"/>
      <c r="D854" s="253"/>
      <c r="E854" s="253"/>
      <c r="F854" s="253"/>
      <c r="G854" s="578"/>
    </row>
    <row r="855" spans="1:7" s="528" customFormat="1" x14ac:dyDescent="0.25">
      <c r="A855" s="253"/>
      <c r="B855" s="536"/>
      <c r="C855" s="537"/>
      <c r="D855" s="253"/>
      <c r="E855" s="253"/>
      <c r="F855" s="253"/>
      <c r="G855" s="578"/>
    </row>
    <row r="856" spans="1:7" s="528" customFormat="1" x14ac:dyDescent="0.25">
      <c r="A856" s="253"/>
      <c r="B856" s="536"/>
      <c r="C856" s="537"/>
      <c r="D856" s="253"/>
      <c r="E856" s="253"/>
      <c r="F856" s="253"/>
      <c r="G856" s="578"/>
    </row>
    <row r="857" spans="1:7" s="528" customFormat="1" x14ac:dyDescent="0.25">
      <c r="A857" s="253"/>
      <c r="B857" s="536"/>
      <c r="C857" s="537"/>
      <c r="D857" s="253"/>
      <c r="E857" s="253"/>
      <c r="F857" s="253"/>
      <c r="G857" s="578"/>
    </row>
    <row r="858" spans="1:7" s="528" customFormat="1" x14ac:dyDescent="0.25">
      <c r="A858" s="253"/>
      <c r="B858" s="536"/>
      <c r="C858" s="537"/>
      <c r="D858" s="253"/>
      <c r="E858" s="253"/>
      <c r="F858" s="253"/>
      <c r="G858" s="578"/>
    </row>
    <row r="859" spans="1:7" s="528" customFormat="1" x14ac:dyDescent="0.25">
      <c r="A859" s="253"/>
      <c r="B859" s="536"/>
      <c r="C859" s="537"/>
      <c r="D859" s="253"/>
      <c r="E859" s="253"/>
      <c r="F859" s="253"/>
      <c r="G859" s="578"/>
    </row>
    <row r="860" spans="1:7" s="528" customFormat="1" x14ac:dyDescent="0.25">
      <c r="A860" s="253"/>
      <c r="B860" s="536"/>
      <c r="C860" s="537"/>
      <c r="D860" s="253"/>
      <c r="E860" s="253"/>
      <c r="F860" s="253"/>
      <c r="G860" s="578"/>
    </row>
    <row r="861" spans="1:7" s="528" customFormat="1" x14ac:dyDescent="0.25">
      <c r="A861" s="253"/>
      <c r="B861" s="536"/>
      <c r="C861" s="537"/>
      <c r="D861" s="253"/>
      <c r="E861" s="253"/>
      <c r="F861" s="253"/>
      <c r="G861" s="578"/>
    </row>
    <row r="862" spans="1:7" s="528" customFormat="1" x14ac:dyDescent="0.25">
      <c r="A862" s="253"/>
      <c r="B862" s="536"/>
      <c r="C862" s="537"/>
      <c r="D862" s="253"/>
      <c r="E862" s="253"/>
      <c r="F862" s="253"/>
      <c r="G862" s="578"/>
    </row>
    <row r="863" spans="1:7" s="528" customFormat="1" x14ac:dyDescent="0.25">
      <c r="A863" s="253"/>
      <c r="B863" s="536"/>
      <c r="C863" s="537"/>
      <c r="D863" s="253"/>
      <c r="E863" s="253"/>
      <c r="F863" s="253"/>
      <c r="G863" s="578"/>
    </row>
    <row r="864" spans="1:7" s="528" customFormat="1" x14ac:dyDescent="0.25">
      <c r="A864" s="253"/>
      <c r="B864" s="536"/>
      <c r="C864" s="537"/>
      <c r="D864" s="253"/>
      <c r="E864" s="253"/>
      <c r="F864" s="253"/>
      <c r="G864" s="578"/>
    </row>
    <row r="865" spans="1:7" s="528" customFormat="1" x14ac:dyDescent="0.25">
      <c r="A865" s="253"/>
      <c r="B865" s="536"/>
      <c r="C865" s="537"/>
      <c r="D865" s="253"/>
      <c r="E865" s="253"/>
      <c r="F865" s="253"/>
      <c r="G865" s="578"/>
    </row>
    <row r="866" spans="1:7" s="528" customFormat="1" x14ac:dyDescent="0.25">
      <c r="A866" s="253"/>
      <c r="B866" s="536"/>
      <c r="C866" s="537"/>
      <c r="D866" s="253"/>
      <c r="E866" s="253"/>
      <c r="F866" s="253"/>
      <c r="G866" s="578"/>
    </row>
    <row r="867" spans="1:7" s="528" customFormat="1" x14ac:dyDescent="0.25">
      <c r="A867" s="253"/>
      <c r="B867" s="536"/>
      <c r="C867" s="537"/>
      <c r="D867" s="253"/>
      <c r="E867" s="253"/>
      <c r="F867" s="253"/>
      <c r="G867" s="578"/>
    </row>
    <row r="868" spans="1:7" s="528" customFormat="1" x14ac:dyDescent="0.25">
      <c r="A868" s="253"/>
      <c r="B868" s="536"/>
      <c r="C868" s="537"/>
      <c r="D868" s="253"/>
      <c r="E868" s="253"/>
      <c r="F868" s="253"/>
      <c r="G868" s="578"/>
    </row>
    <row r="869" spans="1:7" s="528" customFormat="1" x14ac:dyDescent="0.25">
      <c r="A869" s="253"/>
      <c r="B869" s="536"/>
      <c r="C869" s="537"/>
      <c r="D869" s="253"/>
      <c r="E869" s="253"/>
      <c r="F869" s="253"/>
      <c r="G869" s="578"/>
    </row>
    <row r="870" spans="1:7" s="528" customFormat="1" x14ac:dyDescent="0.25">
      <c r="A870" s="253"/>
      <c r="B870" s="536"/>
      <c r="C870" s="537"/>
      <c r="D870" s="253"/>
      <c r="E870" s="253"/>
      <c r="F870" s="253"/>
      <c r="G870" s="578"/>
    </row>
    <row r="871" spans="1:7" s="528" customFormat="1" x14ac:dyDescent="0.25">
      <c r="A871" s="253"/>
      <c r="B871" s="536"/>
      <c r="C871" s="537"/>
      <c r="D871" s="253"/>
      <c r="E871" s="253"/>
      <c r="F871" s="253"/>
      <c r="G871" s="578"/>
    </row>
    <row r="872" spans="1:7" s="528" customFormat="1" x14ac:dyDescent="0.25">
      <c r="A872" s="253"/>
      <c r="B872" s="536"/>
      <c r="C872" s="537"/>
      <c r="D872" s="253"/>
      <c r="E872" s="253"/>
      <c r="F872" s="253"/>
      <c r="G872" s="578"/>
    </row>
    <row r="873" spans="1:7" s="528" customFormat="1" x14ac:dyDescent="0.25">
      <c r="A873" s="253"/>
      <c r="B873" s="536"/>
      <c r="C873" s="537"/>
      <c r="D873" s="253"/>
      <c r="E873" s="253"/>
      <c r="F873" s="253"/>
      <c r="G873" s="578"/>
    </row>
    <row r="874" spans="1:7" s="528" customFormat="1" x14ac:dyDescent="0.25">
      <c r="A874" s="253"/>
      <c r="B874" s="536"/>
      <c r="C874" s="537"/>
      <c r="D874" s="253"/>
      <c r="E874" s="253"/>
      <c r="F874" s="253"/>
      <c r="G874" s="578"/>
    </row>
    <row r="875" spans="1:7" s="528" customFormat="1" x14ac:dyDescent="0.25">
      <c r="A875" s="253"/>
      <c r="B875" s="536"/>
      <c r="C875" s="537"/>
      <c r="D875" s="253"/>
      <c r="E875" s="253"/>
      <c r="F875" s="253"/>
      <c r="G875" s="578"/>
    </row>
    <row r="876" spans="1:7" s="528" customFormat="1" x14ac:dyDescent="0.25">
      <c r="A876" s="253"/>
      <c r="B876" s="536"/>
      <c r="C876" s="537"/>
      <c r="D876" s="253"/>
      <c r="E876" s="253"/>
      <c r="F876" s="253"/>
      <c r="G876" s="578"/>
    </row>
    <row r="877" spans="1:7" s="528" customFormat="1" x14ac:dyDescent="0.25">
      <c r="A877" s="253"/>
      <c r="B877" s="536"/>
      <c r="C877" s="537"/>
      <c r="D877" s="253"/>
      <c r="E877" s="253"/>
      <c r="F877" s="253"/>
      <c r="G877" s="578"/>
    </row>
    <row r="878" spans="1:7" s="528" customFormat="1" x14ac:dyDescent="0.25">
      <c r="A878" s="253"/>
      <c r="B878" s="536"/>
      <c r="C878" s="537"/>
      <c r="D878" s="253"/>
      <c r="E878" s="253"/>
      <c r="F878" s="253"/>
      <c r="G878" s="578"/>
    </row>
    <row r="879" spans="1:7" s="528" customFormat="1" x14ac:dyDescent="0.25">
      <c r="A879" s="253"/>
      <c r="B879" s="536"/>
      <c r="C879" s="537"/>
      <c r="D879" s="253"/>
      <c r="E879" s="253"/>
      <c r="F879" s="253"/>
      <c r="G879" s="578"/>
    </row>
    <row r="880" spans="1:7" s="528" customFormat="1" x14ac:dyDescent="0.25">
      <c r="A880" s="253"/>
      <c r="B880" s="536"/>
      <c r="C880" s="537"/>
      <c r="D880" s="253"/>
      <c r="E880" s="253"/>
      <c r="F880" s="253"/>
      <c r="G880" s="578"/>
    </row>
    <row r="881" spans="1:7" s="528" customFormat="1" x14ac:dyDescent="0.25">
      <c r="A881" s="253"/>
      <c r="B881" s="536"/>
      <c r="C881" s="537"/>
      <c r="D881" s="253"/>
      <c r="E881" s="253"/>
      <c r="F881" s="253"/>
      <c r="G881" s="578"/>
    </row>
    <row r="882" spans="1:7" s="528" customFormat="1" x14ac:dyDescent="0.25">
      <c r="A882" s="253"/>
      <c r="B882" s="536"/>
      <c r="C882" s="537"/>
      <c r="D882" s="253"/>
      <c r="E882" s="253"/>
      <c r="F882" s="253"/>
      <c r="G882" s="578"/>
    </row>
    <row r="883" spans="1:7" s="528" customFormat="1" x14ac:dyDescent="0.25">
      <c r="A883" s="253"/>
      <c r="B883" s="536"/>
      <c r="C883" s="537"/>
      <c r="D883" s="253"/>
      <c r="E883" s="253"/>
      <c r="F883" s="253"/>
      <c r="G883" s="578"/>
    </row>
    <row r="884" spans="1:7" s="528" customFormat="1" x14ac:dyDescent="0.25">
      <c r="A884" s="253"/>
      <c r="B884" s="536"/>
      <c r="C884" s="537"/>
      <c r="D884" s="253"/>
      <c r="E884" s="253"/>
      <c r="F884" s="253"/>
      <c r="G884" s="578"/>
    </row>
    <row r="885" spans="1:7" s="528" customFormat="1" x14ac:dyDescent="0.25">
      <c r="A885" s="253"/>
      <c r="B885" s="536"/>
      <c r="C885" s="537"/>
      <c r="D885" s="253"/>
      <c r="E885" s="253"/>
      <c r="F885" s="253"/>
      <c r="G885" s="578"/>
    </row>
    <row r="886" spans="1:7" s="528" customFormat="1" x14ac:dyDescent="0.25">
      <c r="A886" s="253"/>
      <c r="B886" s="536"/>
      <c r="C886" s="537"/>
      <c r="D886" s="253"/>
      <c r="E886" s="253"/>
      <c r="F886" s="253"/>
      <c r="G886" s="578"/>
    </row>
    <row r="887" spans="1:7" s="528" customFormat="1" x14ac:dyDescent="0.25">
      <c r="A887" s="253"/>
      <c r="B887" s="536"/>
      <c r="C887" s="537"/>
      <c r="D887" s="253"/>
      <c r="E887" s="253"/>
      <c r="F887" s="253"/>
      <c r="G887" s="578"/>
    </row>
    <row r="888" spans="1:7" s="528" customFormat="1" x14ac:dyDescent="0.25">
      <c r="A888" s="253"/>
      <c r="B888" s="536"/>
      <c r="C888" s="537"/>
      <c r="D888" s="253"/>
      <c r="E888" s="253"/>
      <c r="F888" s="253"/>
      <c r="G888" s="578"/>
    </row>
    <row r="889" spans="1:7" s="528" customFormat="1" x14ac:dyDescent="0.25">
      <c r="A889" s="253"/>
      <c r="B889" s="536"/>
      <c r="C889" s="537"/>
      <c r="D889" s="253"/>
      <c r="E889" s="253"/>
      <c r="F889" s="253"/>
      <c r="G889" s="578"/>
    </row>
    <row r="890" spans="1:7" s="528" customFormat="1" x14ac:dyDescent="0.25">
      <c r="A890" s="253"/>
      <c r="B890" s="536"/>
      <c r="C890" s="537"/>
      <c r="D890" s="253"/>
      <c r="E890" s="253"/>
      <c r="F890" s="253"/>
      <c r="G890" s="578"/>
    </row>
    <row r="891" spans="1:7" s="528" customFormat="1" x14ac:dyDescent="0.25">
      <c r="A891" s="253"/>
      <c r="B891" s="536"/>
      <c r="C891" s="537"/>
      <c r="D891" s="253"/>
      <c r="E891" s="253"/>
      <c r="F891" s="253"/>
      <c r="G891" s="578"/>
    </row>
    <row r="892" spans="1:7" s="528" customFormat="1" x14ac:dyDescent="0.25">
      <c r="A892" s="253"/>
      <c r="B892" s="536"/>
      <c r="C892" s="537"/>
      <c r="D892" s="253"/>
      <c r="E892" s="253"/>
      <c r="F892" s="253"/>
      <c r="G892" s="578"/>
    </row>
    <row r="893" spans="1:7" s="528" customFormat="1" x14ac:dyDescent="0.25">
      <c r="A893" s="253"/>
      <c r="B893" s="536"/>
      <c r="C893" s="537"/>
      <c r="D893" s="253"/>
      <c r="E893" s="253"/>
      <c r="F893" s="253"/>
      <c r="G893" s="578"/>
    </row>
    <row r="894" spans="1:7" s="528" customFormat="1" x14ac:dyDescent="0.25">
      <c r="A894" s="253"/>
      <c r="B894" s="536"/>
      <c r="C894" s="537"/>
      <c r="D894" s="253"/>
      <c r="E894" s="253"/>
      <c r="F894" s="253"/>
      <c r="G894" s="578"/>
    </row>
    <row r="895" spans="1:7" s="528" customFormat="1" x14ac:dyDescent="0.25">
      <c r="A895" s="253"/>
      <c r="B895" s="536"/>
      <c r="C895" s="537"/>
      <c r="D895" s="253"/>
      <c r="E895" s="253"/>
      <c r="F895" s="253"/>
      <c r="G895" s="578"/>
    </row>
    <row r="896" spans="1:7" s="528" customFormat="1" x14ac:dyDescent="0.25">
      <c r="A896" s="253"/>
      <c r="B896" s="536"/>
      <c r="C896" s="537"/>
      <c r="D896" s="253"/>
      <c r="E896" s="253"/>
      <c r="F896" s="253"/>
      <c r="G896" s="578"/>
    </row>
    <row r="897" spans="1:7" s="528" customFormat="1" x14ac:dyDescent="0.25">
      <c r="A897" s="253"/>
      <c r="B897" s="536"/>
      <c r="C897" s="537"/>
      <c r="D897" s="253"/>
      <c r="E897" s="253"/>
      <c r="F897" s="253"/>
      <c r="G897" s="578"/>
    </row>
    <row r="898" spans="1:7" s="528" customFormat="1" x14ac:dyDescent="0.25">
      <c r="A898" s="253"/>
      <c r="B898" s="536"/>
      <c r="C898" s="537"/>
      <c r="D898" s="253"/>
      <c r="E898" s="253"/>
      <c r="F898" s="253"/>
      <c r="G898" s="578"/>
    </row>
    <row r="899" spans="1:7" s="528" customFormat="1" x14ac:dyDescent="0.25">
      <c r="A899" s="253"/>
      <c r="B899" s="536"/>
      <c r="C899" s="537"/>
      <c r="D899" s="253"/>
      <c r="E899" s="253"/>
      <c r="F899" s="253"/>
      <c r="G899" s="578"/>
    </row>
    <row r="900" spans="1:7" s="528" customFormat="1" x14ac:dyDescent="0.25">
      <c r="A900" s="253"/>
      <c r="B900" s="536"/>
      <c r="C900" s="537"/>
      <c r="D900" s="253"/>
      <c r="E900" s="253"/>
      <c r="F900" s="253"/>
      <c r="G900" s="578"/>
    </row>
    <row r="901" spans="1:7" s="528" customFormat="1" x14ac:dyDescent="0.25">
      <c r="A901" s="253"/>
      <c r="B901" s="536"/>
      <c r="C901" s="537"/>
      <c r="D901" s="253"/>
      <c r="E901" s="253"/>
      <c r="F901" s="253"/>
      <c r="G901" s="578"/>
    </row>
    <row r="902" spans="1:7" s="528" customFormat="1" x14ac:dyDescent="0.25">
      <c r="A902" s="253"/>
      <c r="B902" s="536"/>
      <c r="C902" s="537"/>
      <c r="D902" s="253"/>
      <c r="E902" s="253"/>
      <c r="F902" s="253"/>
      <c r="G902" s="578"/>
    </row>
    <row r="903" spans="1:7" s="528" customFormat="1" x14ac:dyDescent="0.25">
      <c r="A903" s="253"/>
      <c r="B903" s="536"/>
      <c r="C903" s="537"/>
      <c r="D903" s="253"/>
      <c r="E903" s="253"/>
      <c r="F903" s="253"/>
      <c r="G903" s="578"/>
    </row>
    <row r="904" spans="1:7" s="528" customFormat="1" x14ac:dyDescent="0.25">
      <c r="A904" s="253"/>
      <c r="B904" s="536"/>
      <c r="C904" s="537"/>
      <c r="D904" s="253"/>
      <c r="E904" s="253"/>
      <c r="F904" s="253"/>
      <c r="G904" s="578"/>
    </row>
    <row r="905" spans="1:7" s="528" customFormat="1" x14ac:dyDescent="0.25">
      <c r="A905" s="253"/>
      <c r="B905" s="536"/>
      <c r="C905" s="537"/>
      <c r="D905" s="253"/>
      <c r="E905" s="253"/>
      <c r="F905" s="253"/>
      <c r="G905" s="578"/>
    </row>
    <row r="906" spans="1:7" s="528" customFormat="1" x14ac:dyDescent="0.25">
      <c r="A906" s="253"/>
      <c r="B906" s="536"/>
      <c r="C906" s="537"/>
      <c r="D906" s="253"/>
      <c r="E906" s="253"/>
      <c r="F906" s="253"/>
      <c r="G906" s="578"/>
    </row>
    <row r="907" spans="1:7" s="528" customFormat="1" x14ac:dyDescent="0.25">
      <c r="A907" s="253"/>
      <c r="B907" s="536"/>
      <c r="C907" s="537"/>
      <c r="D907" s="253"/>
      <c r="E907" s="253"/>
      <c r="F907" s="253"/>
      <c r="G907" s="578"/>
    </row>
    <row r="908" spans="1:7" s="528" customFormat="1" x14ac:dyDescent="0.25">
      <c r="A908" s="253"/>
      <c r="B908" s="536"/>
      <c r="C908" s="537"/>
      <c r="D908" s="253"/>
      <c r="E908" s="253"/>
      <c r="F908" s="253"/>
      <c r="G908" s="578"/>
    </row>
    <row r="909" spans="1:7" s="528" customFormat="1" x14ac:dyDescent="0.25">
      <c r="A909" s="253"/>
      <c r="B909" s="536"/>
      <c r="C909" s="537"/>
      <c r="D909" s="253"/>
      <c r="E909" s="253"/>
      <c r="F909" s="253"/>
      <c r="G909" s="578"/>
    </row>
    <row r="910" spans="1:7" s="528" customFormat="1" x14ac:dyDescent="0.25">
      <c r="A910" s="253"/>
      <c r="B910" s="536"/>
      <c r="C910" s="537"/>
      <c r="D910" s="253"/>
      <c r="E910" s="253"/>
      <c r="F910" s="253"/>
      <c r="G910" s="578"/>
    </row>
    <row r="911" spans="1:7" s="528" customFormat="1" x14ac:dyDescent="0.25">
      <c r="A911" s="253"/>
      <c r="B911" s="536"/>
      <c r="C911" s="537"/>
      <c r="D911" s="253"/>
      <c r="E911" s="253"/>
      <c r="F911" s="253"/>
      <c r="G911" s="578"/>
    </row>
    <row r="912" spans="1:7" s="528" customFormat="1" x14ac:dyDescent="0.25">
      <c r="A912" s="253"/>
      <c r="B912" s="536"/>
      <c r="C912" s="537"/>
      <c r="D912" s="253"/>
      <c r="E912" s="253"/>
      <c r="F912" s="253"/>
      <c r="G912" s="578"/>
    </row>
    <row r="913" spans="1:7" s="528" customFormat="1" x14ac:dyDescent="0.25">
      <c r="A913" s="253"/>
      <c r="B913" s="536"/>
      <c r="C913" s="537"/>
      <c r="D913" s="253"/>
      <c r="E913" s="253"/>
      <c r="F913" s="253"/>
      <c r="G913" s="578"/>
    </row>
    <row r="914" spans="1:7" s="528" customFormat="1" x14ac:dyDescent="0.25">
      <c r="A914" s="253"/>
      <c r="B914" s="536"/>
      <c r="C914" s="537"/>
      <c r="D914" s="253"/>
      <c r="E914" s="253"/>
      <c r="F914" s="253"/>
      <c r="G914" s="578"/>
    </row>
    <row r="915" spans="1:7" s="528" customFormat="1" x14ac:dyDescent="0.25">
      <c r="A915" s="253"/>
      <c r="B915" s="536"/>
      <c r="C915" s="537"/>
      <c r="D915" s="253"/>
      <c r="E915" s="253"/>
      <c r="F915" s="253"/>
      <c r="G915" s="578"/>
    </row>
    <row r="916" spans="1:7" s="528" customFormat="1" x14ac:dyDescent="0.25">
      <c r="A916" s="253"/>
      <c r="B916" s="536"/>
      <c r="C916" s="537"/>
      <c r="D916" s="253"/>
      <c r="E916" s="253"/>
      <c r="F916" s="253"/>
      <c r="G916" s="578"/>
    </row>
    <row r="917" spans="1:7" s="528" customFormat="1" x14ac:dyDescent="0.25">
      <c r="A917" s="253"/>
      <c r="B917" s="536"/>
      <c r="C917" s="537"/>
      <c r="D917" s="253"/>
      <c r="E917" s="253"/>
      <c r="F917" s="253"/>
      <c r="G917" s="578"/>
    </row>
    <row r="918" spans="1:7" s="528" customFormat="1" x14ac:dyDescent="0.25">
      <c r="A918" s="253"/>
      <c r="B918" s="536"/>
      <c r="C918" s="537"/>
      <c r="D918" s="253"/>
      <c r="E918" s="253"/>
      <c r="F918" s="253"/>
      <c r="G918" s="578"/>
    </row>
    <row r="919" spans="1:7" s="528" customFormat="1" x14ac:dyDescent="0.25">
      <c r="A919" s="253"/>
      <c r="B919" s="536"/>
      <c r="C919" s="537"/>
      <c r="D919" s="253"/>
      <c r="E919" s="253"/>
      <c r="F919" s="253"/>
      <c r="G919" s="578"/>
    </row>
    <row r="920" spans="1:7" s="528" customFormat="1" x14ac:dyDescent="0.25">
      <c r="A920" s="253"/>
      <c r="B920" s="536"/>
      <c r="C920" s="537"/>
      <c r="D920" s="253"/>
      <c r="E920" s="253"/>
      <c r="F920" s="253"/>
      <c r="G920" s="578"/>
    </row>
    <row r="921" spans="1:7" s="528" customFormat="1" x14ac:dyDescent="0.25">
      <c r="A921" s="253"/>
      <c r="B921" s="536"/>
      <c r="C921" s="537"/>
      <c r="D921" s="253"/>
      <c r="E921" s="253"/>
      <c r="F921" s="253"/>
      <c r="G921" s="578"/>
    </row>
    <row r="922" spans="1:7" s="528" customFormat="1" x14ac:dyDescent="0.25">
      <c r="A922" s="253"/>
      <c r="B922" s="536"/>
      <c r="C922" s="537"/>
      <c r="D922" s="253"/>
      <c r="E922" s="253"/>
      <c r="F922" s="253"/>
      <c r="G922" s="578"/>
    </row>
    <row r="923" spans="1:7" s="528" customFormat="1" x14ac:dyDescent="0.25">
      <c r="A923" s="253"/>
      <c r="B923" s="536"/>
      <c r="C923" s="537"/>
      <c r="D923" s="253"/>
      <c r="E923" s="253"/>
      <c r="F923" s="253"/>
      <c r="G923" s="578"/>
    </row>
    <row r="924" spans="1:7" s="528" customFormat="1" x14ac:dyDescent="0.25">
      <c r="A924" s="253"/>
      <c r="B924" s="536"/>
      <c r="C924" s="537"/>
      <c r="D924" s="253"/>
      <c r="E924" s="253"/>
      <c r="F924" s="253"/>
      <c r="G924" s="578"/>
    </row>
    <row r="925" spans="1:7" s="528" customFormat="1" x14ac:dyDescent="0.25">
      <c r="A925" s="253"/>
      <c r="B925" s="536"/>
      <c r="C925" s="537"/>
      <c r="D925" s="253"/>
      <c r="E925" s="253"/>
      <c r="F925" s="253"/>
      <c r="G925" s="578"/>
    </row>
    <row r="926" spans="1:7" s="528" customFormat="1" x14ac:dyDescent="0.25">
      <c r="A926" s="253"/>
      <c r="B926" s="536"/>
      <c r="C926" s="537"/>
      <c r="D926" s="253"/>
      <c r="E926" s="253"/>
      <c r="F926" s="253"/>
      <c r="G926" s="578"/>
    </row>
    <row r="927" spans="1:7" s="528" customFormat="1" x14ac:dyDescent="0.25">
      <c r="A927" s="253"/>
      <c r="B927" s="536"/>
      <c r="C927" s="537"/>
      <c r="D927" s="253"/>
      <c r="E927" s="253"/>
      <c r="F927" s="253"/>
      <c r="G927" s="578"/>
    </row>
    <row r="928" spans="1:7" s="528" customFormat="1" x14ac:dyDescent="0.25">
      <c r="A928" s="253"/>
      <c r="B928" s="536"/>
      <c r="C928" s="537"/>
      <c r="D928" s="253"/>
      <c r="E928" s="253"/>
      <c r="F928" s="253"/>
      <c r="G928" s="578"/>
    </row>
    <row r="929" spans="1:7" s="528" customFormat="1" x14ac:dyDescent="0.25">
      <c r="A929" s="253"/>
      <c r="B929" s="536"/>
      <c r="C929" s="537"/>
      <c r="D929" s="253"/>
      <c r="E929" s="253"/>
      <c r="F929" s="253"/>
      <c r="G929" s="578"/>
    </row>
    <row r="930" spans="1:7" s="528" customFormat="1" x14ac:dyDescent="0.25">
      <c r="A930" s="253"/>
      <c r="B930" s="536"/>
      <c r="C930" s="537"/>
      <c r="D930" s="253"/>
      <c r="E930" s="253"/>
      <c r="F930" s="253"/>
      <c r="G930" s="578"/>
    </row>
    <row r="931" spans="1:7" s="528" customFormat="1" x14ac:dyDescent="0.25">
      <c r="A931" s="253"/>
      <c r="B931" s="536"/>
      <c r="C931" s="537"/>
      <c r="D931" s="253"/>
      <c r="E931" s="253"/>
      <c r="F931" s="253"/>
      <c r="G931" s="578"/>
    </row>
    <row r="932" spans="1:7" s="528" customFormat="1" x14ac:dyDescent="0.25">
      <c r="A932" s="253"/>
      <c r="B932" s="536"/>
      <c r="C932" s="537"/>
      <c r="D932" s="253"/>
      <c r="E932" s="253"/>
      <c r="F932" s="253"/>
      <c r="G932" s="578"/>
    </row>
    <row r="933" spans="1:7" s="528" customFormat="1" x14ac:dyDescent="0.25">
      <c r="A933" s="253"/>
      <c r="B933" s="536"/>
      <c r="C933" s="537"/>
      <c r="D933" s="253"/>
      <c r="E933" s="253"/>
      <c r="F933" s="253"/>
      <c r="G933" s="578"/>
    </row>
    <row r="934" spans="1:7" s="528" customFormat="1" x14ac:dyDescent="0.25">
      <c r="A934" s="253"/>
      <c r="B934" s="536"/>
      <c r="C934" s="537"/>
      <c r="D934" s="253"/>
      <c r="E934" s="253"/>
      <c r="F934" s="253"/>
      <c r="G934" s="578"/>
    </row>
    <row r="935" spans="1:7" s="528" customFormat="1" x14ac:dyDescent="0.25">
      <c r="A935" s="253"/>
      <c r="B935" s="536"/>
      <c r="C935" s="537"/>
      <c r="D935" s="253"/>
      <c r="E935" s="253"/>
      <c r="F935" s="253"/>
      <c r="G935" s="578"/>
    </row>
    <row r="936" spans="1:7" s="528" customFormat="1" x14ac:dyDescent="0.25">
      <c r="A936" s="253"/>
      <c r="B936" s="536"/>
      <c r="C936" s="537"/>
      <c r="D936" s="253"/>
      <c r="E936" s="253"/>
      <c r="F936" s="253"/>
      <c r="G936" s="578"/>
    </row>
    <row r="937" spans="1:7" s="528" customFormat="1" x14ac:dyDescent="0.25">
      <c r="A937" s="253"/>
      <c r="B937" s="536"/>
      <c r="C937" s="537"/>
      <c r="D937" s="253"/>
      <c r="E937" s="253"/>
      <c r="F937" s="253"/>
      <c r="G937" s="578"/>
    </row>
    <row r="938" spans="1:7" s="528" customFormat="1" x14ac:dyDescent="0.25">
      <c r="A938" s="253"/>
      <c r="B938" s="536"/>
      <c r="C938" s="537"/>
      <c r="D938" s="253"/>
      <c r="E938" s="253"/>
      <c r="F938" s="253"/>
      <c r="G938" s="578"/>
    </row>
    <row r="939" spans="1:7" s="528" customFormat="1" x14ac:dyDescent="0.25">
      <c r="A939" s="253"/>
      <c r="B939" s="536"/>
      <c r="C939" s="537"/>
      <c r="D939" s="253"/>
      <c r="E939" s="253"/>
      <c r="F939" s="253"/>
      <c r="G939" s="578"/>
    </row>
    <row r="940" spans="1:7" s="528" customFormat="1" x14ac:dyDescent="0.25">
      <c r="A940" s="253"/>
      <c r="B940" s="536"/>
      <c r="C940" s="537"/>
      <c r="D940" s="253"/>
      <c r="E940" s="253"/>
      <c r="F940" s="253"/>
      <c r="G940" s="578"/>
    </row>
    <row r="941" spans="1:7" s="528" customFormat="1" x14ac:dyDescent="0.25">
      <c r="A941" s="253"/>
      <c r="B941" s="536"/>
      <c r="C941" s="537"/>
      <c r="D941" s="253"/>
      <c r="E941" s="253"/>
      <c r="F941" s="253"/>
      <c r="G941" s="578"/>
    </row>
    <row r="942" spans="1:7" s="528" customFormat="1" x14ac:dyDescent="0.25">
      <c r="A942" s="253"/>
      <c r="B942" s="536"/>
      <c r="C942" s="537"/>
      <c r="D942" s="253"/>
      <c r="E942" s="253"/>
      <c r="F942" s="253"/>
      <c r="G942" s="578"/>
    </row>
    <row r="943" spans="1:7" s="528" customFormat="1" x14ac:dyDescent="0.25">
      <c r="A943" s="253"/>
      <c r="B943" s="536"/>
      <c r="C943" s="537"/>
      <c r="D943" s="253"/>
      <c r="E943" s="253"/>
      <c r="F943" s="253"/>
      <c r="G943" s="578"/>
    </row>
    <row r="944" spans="1:7" s="528" customFormat="1" x14ac:dyDescent="0.25">
      <c r="A944" s="253"/>
      <c r="B944" s="536"/>
      <c r="C944" s="537"/>
      <c r="D944" s="253"/>
      <c r="E944" s="253"/>
      <c r="F944" s="253"/>
      <c r="G944" s="578"/>
    </row>
    <row r="945" spans="1:101" s="528" customFormat="1" x14ac:dyDescent="0.25">
      <c r="A945" s="253"/>
      <c r="B945" s="536"/>
      <c r="C945" s="537"/>
      <c r="D945" s="253"/>
      <c r="E945" s="253"/>
      <c r="F945" s="253"/>
      <c r="G945" s="578"/>
    </row>
    <row r="946" spans="1:101" s="528" customFormat="1" x14ac:dyDescent="0.25">
      <c r="A946" s="253"/>
      <c r="B946" s="536"/>
      <c r="C946" s="537"/>
      <c r="D946" s="253"/>
      <c r="E946" s="253"/>
      <c r="F946" s="253"/>
      <c r="G946" s="578"/>
    </row>
    <row r="947" spans="1:101" s="528" customFormat="1" x14ac:dyDescent="0.25">
      <c r="A947" s="253"/>
      <c r="B947" s="536"/>
      <c r="C947" s="537"/>
      <c r="D947" s="253"/>
      <c r="E947" s="253"/>
      <c r="F947" s="253"/>
      <c r="G947" s="578"/>
    </row>
    <row r="948" spans="1:101" s="528" customFormat="1" x14ac:dyDescent="0.25">
      <c r="A948" s="253"/>
      <c r="B948" s="536"/>
      <c r="C948" s="537"/>
      <c r="D948" s="253"/>
      <c r="E948" s="253"/>
      <c r="F948" s="253"/>
      <c r="G948" s="578"/>
    </row>
    <row r="949" spans="1:101" s="528" customFormat="1" x14ac:dyDescent="0.25">
      <c r="A949" s="253"/>
      <c r="B949" s="536"/>
      <c r="C949" s="537"/>
      <c r="D949" s="253"/>
      <c r="E949" s="253"/>
      <c r="F949" s="253"/>
      <c r="G949" s="578"/>
    </row>
    <row r="950" spans="1:101" s="528" customFormat="1" x14ac:dyDescent="0.25">
      <c r="A950" s="253"/>
      <c r="B950" s="536"/>
      <c r="C950" s="537"/>
      <c r="D950" s="253"/>
      <c r="E950" s="253"/>
      <c r="F950" s="253"/>
      <c r="G950" s="578"/>
    </row>
    <row r="951" spans="1:101" s="528" customFormat="1" x14ac:dyDescent="0.25">
      <c r="A951" s="253"/>
      <c r="B951" s="536"/>
      <c r="C951" s="537"/>
      <c r="D951" s="253"/>
      <c r="E951" s="253"/>
      <c r="F951" s="253"/>
      <c r="G951" s="578"/>
    </row>
    <row r="952" spans="1:101" s="528" customFormat="1" x14ac:dyDescent="0.25">
      <c r="A952" s="253"/>
      <c r="B952" s="536"/>
      <c r="C952" s="537"/>
      <c r="D952" s="253"/>
      <c r="E952" s="253"/>
      <c r="F952" s="253"/>
      <c r="G952" s="578"/>
    </row>
    <row r="953" spans="1:101" s="528" customFormat="1" x14ac:dyDescent="0.25">
      <c r="A953" s="253"/>
      <c r="B953" s="536"/>
      <c r="C953" s="537"/>
      <c r="D953" s="253"/>
      <c r="E953" s="253"/>
      <c r="F953" s="253"/>
      <c r="G953" s="578"/>
    </row>
    <row r="954" spans="1:101" s="528" customFormat="1" x14ac:dyDescent="0.25">
      <c r="A954" s="253"/>
      <c r="B954" s="536"/>
      <c r="C954" s="537"/>
      <c r="D954" s="253"/>
      <c r="E954" s="253"/>
      <c r="F954" s="253"/>
      <c r="G954" s="578"/>
    </row>
    <row r="955" spans="1:101" s="528" customFormat="1" x14ac:dyDescent="0.25">
      <c r="A955" s="253"/>
      <c r="B955" s="536"/>
      <c r="C955" s="537"/>
      <c r="D955" s="253"/>
      <c r="E955" s="253"/>
      <c r="F955" s="253"/>
      <c r="G955" s="578"/>
    </row>
    <row r="956" spans="1:101" s="528" customFormat="1" x14ac:dyDescent="0.25">
      <c r="A956" s="253"/>
      <c r="B956" s="536"/>
      <c r="C956" s="537"/>
      <c r="D956" s="253"/>
      <c r="E956" s="253"/>
      <c r="F956" s="253"/>
      <c r="G956" s="578"/>
    </row>
    <row r="957" spans="1:101" s="528" customFormat="1" x14ac:dyDescent="0.25">
      <c r="A957" s="253"/>
      <c r="B957" s="536"/>
      <c r="C957" s="537"/>
      <c r="D957" s="253"/>
      <c r="E957" s="253"/>
      <c r="F957" s="253"/>
      <c r="G957" s="578"/>
    </row>
    <row r="958" spans="1:101" s="529" customFormat="1" x14ac:dyDescent="0.25">
      <c r="A958" s="520"/>
      <c r="B958" s="535"/>
      <c r="C958" s="521"/>
      <c r="D958" s="520"/>
      <c r="E958" s="563"/>
      <c r="F958" s="540"/>
      <c r="G958" s="579"/>
      <c r="H958" s="528"/>
      <c r="I958" s="528"/>
      <c r="J958" s="528"/>
      <c r="K958" s="528"/>
      <c r="L958" s="528"/>
      <c r="M958" s="528"/>
      <c r="N958" s="528"/>
      <c r="O958" s="528"/>
      <c r="P958" s="528"/>
      <c r="Q958" s="528"/>
      <c r="R958" s="528"/>
      <c r="S958" s="528"/>
      <c r="T958" s="528"/>
      <c r="U958" s="528"/>
      <c r="V958" s="528"/>
      <c r="W958" s="528"/>
      <c r="X958" s="528"/>
      <c r="Y958" s="528"/>
      <c r="Z958" s="528"/>
      <c r="AA958" s="528"/>
      <c r="AB958" s="528"/>
      <c r="AC958" s="528"/>
      <c r="AD958" s="528"/>
      <c r="AE958" s="528"/>
      <c r="AF958" s="528"/>
      <c r="AG958" s="528"/>
      <c r="AH958" s="528"/>
      <c r="AI958" s="528"/>
      <c r="AJ958" s="528"/>
      <c r="AK958" s="528"/>
      <c r="AL958" s="528"/>
      <c r="AM958" s="528"/>
      <c r="AN958" s="528"/>
      <c r="AO958" s="528"/>
      <c r="AP958" s="528"/>
      <c r="AQ958" s="528"/>
      <c r="AR958" s="528"/>
      <c r="AS958" s="528"/>
      <c r="AT958" s="528"/>
      <c r="AU958" s="528"/>
      <c r="AV958" s="528"/>
      <c r="AW958" s="528"/>
      <c r="AX958" s="528"/>
      <c r="AY958" s="528"/>
      <c r="AZ958" s="528"/>
      <c r="BA958" s="528"/>
      <c r="BB958" s="528"/>
      <c r="BC958" s="528"/>
      <c r="BD958" s="528"/>
      <c r="BE958" s="528"/>
      <c r="BF958" s="528"/>
      <c r="BG958" s="528"/>
      <c r="BH958" s="528"/>
      <c r="BI958" s="528"/>
      <c r="BJ958" s="528"/>
      <c r="BK958" s="528"/>
      <c r="BL958" s="528"/>
      <c r="BM958" s="528"/>
      <c r="BN958" s="528"/>
      <c r="BO958" s="528"/>
      <c r="BP958" s="528"/>
      <c r="BQ958" s="528"/>
      <c r="BR958" s="528"/>
      <c r="BS958" s="528"/>
      <c r="BT958" s="528"/>
      <c r="BU958" s="528"/>
      <c r="BV958" s="528"/>
      <c r="BW958" s="528"/>
      <c r="BX958" s="528"/>
      <c r="BY958" s="528"/>
      <c r="BZ958" s="528"/>
      <c r="CA958" s="528"/>
      <c r="CB958" s="528"/>
      <c r="CC958" s="528"/>
      <c r="CD958" s="528"/>
      <c r="CE958" s="528"/>
      <c r="CF958" s="528"/>
      <c r="CG958" s="528"/>
      <c r="CH958" s="528"/>
      <c r="CI958" s="528"/>
      <c r="CJ958" s="528"/>
      <c r="CK958" s="528"/>
      <c r="CL958" s="528"/>
      <c r="CM958" s="528"/>
      <c r="CN958" s="528"/>
      <c r="CO958" s="528"/>
      <c r="CP958" s="528"/>
      <c r="CQ958" s="528"/>
      <c r="CR958" s="528"/>
      <c r="CS958" s="528"/>
      <c r="CT958" s="528"/>
      <c r="CU958" s="528"/>
      <c r="CV958" s="528"/>
      <c r="CW958" s="528"/>
    </row>
    <row r="959" spans="1:101" s="517" customFormat="1" x14ac:dyDescent="0.25">
      <c r="A959" s="513"/>
      <c r="B959" s="515"/>
      <c r="C959" s="514"/>
      <c r="D959" s="513"/>
      <c r="E959" s="564"/>
      <c r="F959" s="539"/>
      <c r="G959" s="580"/>
      <c r="H959" s="528"/>
      <c r="I959" s="528"/>
      <c r="J959" s="528"/>
      <c r="K959" s="528"/>
      <c r="L959" s="528"/>
      <c r="M959" s="528"/>
      <c r="N959" s="528"/>
      <c r="O959" s="528"/>
      <c r="P959" s="528"/>
      <c r="Q959" s="528"/>
      <c r="R959" s="528"/>
      <c r="S959" s="528"/>
      <c r="T959" s="528"/>
      <c r="U959" s="528"/>
      <c r="V959" s="528"/>
      <c r="W959" s="528"/>
      <c r="X959" s="528"/>
      <c r="Y959" s="528"/>
      <c r="Z959" s="528"/>
      <c r="AA959" s="528"/>
      <c r="AB959" s="528"/>
      <c r="AC959" s="528"/>
      <c r="AD959" s="528"/>
      <c r="AE959" s="528"/>
      <c r="AF959" s="528"/>
      <c r="AG959" s="528"/>
      <c r="AH959" s="528"/>
      <c r="AI959" s="528"/>
      <c r="AJ959" s="528"/>
      <c r="AK959" s="528"/>
      <c r="AL959" s="528"/>
      <c r="AM959" s="528"/>
      <c r="AN959" s="528"/>
      <c r="AO959" s="528"/>
      <c r="AP959" s="528"/>
      <c r="AQ959" s="528"/>
      <c r="AR959" s="528"/>
      <c r="AS959" s="528"/>
      <c r="AT959" s="528"/>
      <c r="AU959" s="528"/>
      <c r="AV959" s="528"/>
      <c r="AW959" s="528"/>
      <c r="AX959" s="528"/>
      <c r="AY959" s="528"/>
      <c r="AZ959" s="528"/>
      <c r="BA959" s="528"/>
      <c r="BB959" s="528"/>
      <c r="BC959" s="528"/>
      <c r="BD959" s="528"/>
      <c r="BE959" s="528"/>
      <c r="BF959" s="528"/>
      <c r="BG959" s="528"/>
      <c r="BH959" s="528"/>
      <c r="BI959" s="528"/>
      <c r="BJ959" s="528"/>
      <c r="BK959" s="528"/>
      <c r="BL959" s="528"/>
      <c r="BM959" s="528"/>
      <c r="BN959" s="528"/>
      <c r="BO959" s="528"/>
      <c r="BP959" s="528"/>
      <c r="BQ959" s="528"/>
      <c r="BR959" s="528"/>
      <c r="BS959" s="528"/>
      <c r="BT959" s="528"/>
      <c r="BU959" s="528"/>
      <c r="BV959" s="528"/>
      <c r="BW959" s="528"/>
      <c r="BX959" s="528"/>
      <c r="BY959" s="528"/>
      <c r="BZ959" s="528"/>
      <c r="CA959" s="528"/>
      <c r="CB959" s="528"/>
      <c r="CC959" s="528"/>
      <c r="CD959" s="528"/>
      <c r="CE959" s="528"/>
      <c r="CF959" s="528"/>
      <c r="CG959" s="528"/>
      <c r="CH959" s="528"/>
      <c r="CI959" s="528"/>
      <c r="CJ959" s="528"/>
      <c r="CK959" s="528"/>
      <c r="CL959" s="528"/>
      <c r="CM959" s="528"/>
      <c r="CN959" s="528"/>
      <c r="CO959" s="528"/>
      <c r="CP959" s="528"/>
      <c r="CQ959" s="528"/>
      <c r="CR959" s="528"/>
      <c r="CS959" s="528"/>
      <c r="CT959" s="528"/>
      <c r="CU959" s="528"/>
      <c r="CV959" s="528"/>
      <c r="CW959" s="528"/>
    </row>
    <row r="960" spans="1:101" s="517" customFormat="1" x14ac:dyDescent="0.25">
      <c r="A960" s="513"/>
      <c r="B960" s="515"/>
      <c r="C960" s="514"/>
      <c r="D960" s="513"/>
      <c r="E960" s="564"/>
      <c r="F960" s="539"/>
      <c r="G960" s="580"/>
      <c r="H960" s="528"/>
      <c r="I960" s="528"/>
      <c r="J960" s="528"/>
      <c r="K960" s="528"/>
      <c r="L960" s="528"/>
      <c r="M960" s="528"/>
      <c r="N960" s="528"/>
      <c r="O960" s="528"/>
      <c r="P960" s="528"/>
      <c r="Q960" s="528"/>
      <c r="R960" s="528"/>
      <c r="S960" s="528"/>
      <c r="T960" s="528"/>
      <c r="U960" s="528"/>
      <c r="V960" s="528"/>
      <c r="W960" s="528"/>
      <c r="X960" s="528"/>
      <c r="Y960" s="528"/>
      <c r="Z960" s="528"/>
      <c r="AA960" s="528"/>
      <c r="AB960" s="528"/>
      <c r="AC960" s="528"/>
      <c r="AD960" s="528"/>
      <c r="AE960" s="528"/>
      <c r="AF960" s="528"/>
      <c r="AG960" s="528"/>
      <c r="AH960" s="528"/>
      <c r="AI960" s="528"/>
      <c r="AJ960" s="528"/>
      <c r="AK960" s="528"/>
      <c r="AL960" s="528"/>
      <c r="AM960" s="528"/>
      <c r="AN960" s="528"/>
      <c r="AO960" s="528"/>
      <c r="AP960" s="528"/>
      <c r="AQ960" s="528"/>
      <c r="AR960" s="528"/>
      <c r="AS960" s="528"/>
      <c r="AT960" s="528"/>
      <c r="AU960" s="528"/>
      <c r="AV960" s="528"/>
      <c r="AW960" s="528"/>
      <c r="AX960" s="528"/>
      <c r="AY960" s="528"/>
      <c r="AZ960" s="528"/>
      <c r="BA960" s="528"/>
      <c r="BB960" s="528"/>
      <c r="BC960" s="528"/>
      <c r="BD960" s="528"/>
      <c r="BE960" s="528"/>
      <c r="BF960" s="528"/>
      <c r="BG960" s="528"/>
      <c r="BH960" s="528"/>
      <c r="BI960" s="528"/>
      <c r="BJ960" s="528"/>
      <c r="BK960" s="528"/>
      <c r="BL960" s="528"/>
      <c r="BM960" s="528"/>
      <c r="BN960" s="528"/>
      <c r="BO960" s="528"/>
      <c r="BP960" s="528"/>
      <c r="BQ960" s="528"/>
      <c r="BR960" s="528"/>
      <c r="BS960" s="528"/>
      <c r="BT960" s="528"/>
      <c r="BU960" s="528"/>
      <c r="BV960" s="528"/>
      <c r="BW960" s="528"/>
      <c r="BX960" s="528"/>
      <c r="BY960" s="528"/>
      <c r="BZ960" s="528"/>
      <c r="CA960" s="528"/>
      <c r="CB960" s="528"/>
      <c r="CC960" s="528"/>
      <c r="CD960" s="528"/>
      <c r="CE960" s="528"/>
      <c r="CF960" s="528"/>
      <c r="CG960" s="528"/>
      <c r="CH960" s="528"/>
      <c r="CI960" s="528"/>
      <c r="CJ960" s="528"/>
      <c r="CK960" s="528"/>
      <c r="CL960" s="528"/>
      <c r="CM960" s="528"/>
      <c r="CN960" s="528"/>
      <c r="CO960" s="528"/>
      <c r="CP960" s="528"/>
      <c r="CQ960" s="528"/>
      <c r="CR960" s="528"/>
      <c r="CS960" s="528"/>
      <c r="CT960" s="528"/>
      <c r="CU960" s="528"/>
      <c r="CV960" s="528"/>
      <c r="CW960" s="528"/>
    </row>
    <row r="961" spans="1:101" s="517" customFormat="1" x14ac:dyDescent="0.25">
      <c r="A961" s="513"/>
      <c r="B961" s="515"/>
      <c r="C961" s="514"/>
      <c r="D961" s="513"/>
      <c r="E961" s="564"/>
      <c r="F961" s="539"/>
      <c r="G961" s="580"/>
      <c r="H961" s="528"/>
      <c r="I961" s="528"/>
      <c r="J961" s="528"/>
      <c r="K961" s="528"/>
      <c r="L961" s="528"/>
      <c r="M961" s="528"/>
      <c r="N961" s="528"/>
      <c r="O961" s="528"/>
      <c r="P961" s="528"/>
      <c r="Q961" s="528"/>
      <c r="R961" s="528"/>
      <c r="S961" s="528"/>
      <c r="T961" s="528"/>
      <c r="U961" s="528"/>
      <c r="V961" s="528"/>
      <c r="W961" s="528"/>
      <c r="X961" s="528"/>
      <c r="Y961" s="528"/>
      <c r="Z961" s="528"/>
      <c r="AA961" s="528"/>
      <c r="AB961" s="528"/>
      <c r="AC961" s="528"/>
      <c r="AD961" s="528"/>
      <c r="AE961" s="528"/>
      <c r="AF961" s="528"/>
      <c r="AG961" s="528"/>
      <c r="AH961" s="528"/>
      <c r="AI961" s="528"/>
      <c r="AJ961" s="528"/>
      <c r="AK961" s="528"/>
      <c r="AL961" s="528"/>
      <c r="AM961" s="528"/>
      <c r="AN961" s="528"/>
      <c r="AO961" s="528"/>
      <c r="AP961" s="528"/>
      <c r="AQ961" s="528"/>
      <c r="AR961" s="528"/>
      <c r="AS961" s="528"/>
      <c r="AT961" s="528"/>
      <c r="AU961" s="528"/>
      <c r="AV961" s="528"/>
      <c r="AW961" s="528"/>
      <c r="AX961" s="528"/>
      <c r="AY961" s="528"/>
      <c r="AZ961" s="528"/>
      <c r="BA961" s="528"/>
      <c r="BB961" s="528"/>
      <c r="BC961" s="528"/>
      <c r="BD961" s="528"/>
      <c r="BE961" s="528"/>
      <c r="BF961" s="528"/>
      <c r="BG961" s="528"/>
      <c r="BH961" s="528"/>
      <c r="BI961" s="528"/>
      <c r="BJ961" s="528"/>
      <c r="BK961" s="528"/>
      <c r="BL961" s="528"/>
      <c r="BM961" s="528"/>
      <c r="BN961" s="528"/>
      <c r="BO961" s="528"/>
      <c r="BP961" s="528"/>
      <c r="BQ961" s="528"/>
      <c r="BR961" s="528"/>
      <c r="BS961" s="528"/>
      <c r="BT961" s="528"/>
      <c r="BU961" s="528"/>
      <c r="BV961" s="528"/>
      <c r="BW961" s="528"/>
      <c r="BX961" s="528"/>
      <c r="BY961" s="528"/>
      <c r="BZ961" s="528"/>
      <c r="CA961" s="528"/>
      <c r="CB961" s="528"/>
      <c r="CC961" s="528"/>
      <c r="CD961" s="528"/>
      <c r="CE961" s="528"/>
      <c r="CF961" s="528"/>
      <c r="CG961" s="528"/>
      <c r="CH961" s="528"/>
      <c r="CI961" s="528"/>
      <c r="CJ961" s="528"/>
      <c r="CK961" s="528"/>
      <c r="CL961" s="528"/>
      <c r="CM961" s="528"/>
      <c r="CN961" s="528"/>
      <c r="CO961" s="528"/>
      <c r="CP961" s="528"/>
      <c r="CQ961" s="528"/>
      <c r="CR961" s="528"/>
      <c r="CS961" s="528"/>
      <c r="CT961" s="528"/>
      <c r="CU961" s="528"/>
      <c r="CV961" s="528"/>
      <c r="CW961" s="528"/>
    </row>
    <row r="962" spans="1:101" s="517" customFormat="1" x14ac:dyDescent="0.25">
      <c r="A962" s="513"/>
      <c r="B962" s="515"/>
      <c r="C962" s="514"/>
      <c r="D962" s="513"/>
      <c r="E962" s="564"/>
      <c r="F962" s="539"/>
      <c r="G962" s="580"/>
      <c r="H962" s="528"/>
      <c r="I962" s="528"/>
      <c r="J962" s="528"/>
      <c r="K962" s="528"/>
      <c r="L962" s="528"/>
      <c r="M962" s="528"/>
      <c r="N962" s="528"/>
      <c r="O962" s="528"/>
      <c r="P962" s="528"/>
      <c r="Q962" s="528"/>
      <c r="R962" s="528"/>
      <c r="S962" s="528"/>
      <c r="T962" s="528"/>
      <c r="U962" s="528"/>
      <c r="V962" s="528"/>
      <c r="W962" s="528"/>
      <c r="X962" s="528"/>
      <c r="Y962" s="528"/>
      <c r="Z962" s="528"/>
      <c r="AA962" s="528"/>
      <c r="AB962" s="528"/>
      <c r="AC962" s="528"/>
      <c r="AD962" s="528"/>
      <c r="AE962" s="528"/>
      <c r="AF962" s="528"/>
      <c r="AG962" s="528"/>
      <c r="AH962" s="528"/>
      <c r="AI962" s="528"/>
      <c r="AJ962" s="528"/>
      <c r="AK962" s="528"/>
      <c r="AL962" s="528"/>
      <c r="AM962" s="528"/>
      <c r="AN962" s="528"/>
      <c r="AO962" s="528"/>
      <c r="AP962" s="528"/>
      <c r="AQ962" s="528"/>
      <c r="AR962" s="528"/>
      <c r="AS962" s="528"/>
      <c r="AT962" s="528"/>
      <c r="AU962" s="528"/>
      <c r="AV962" s="528"/>
      <c r="AW962" s="528"/>
      <c r="AX962" s="528"/>
      <c r="AY962" s="528"/>
      <c r="AZ962" s="528"/>
      <c r="BA962" s="528"/>
      <c r="BB962" s="528"/>
      <c r="BC962" s="528"/>
      <c r="BD962" s="528"/>
      <c r="BE962" s="528"/>
      <c r="BF962" s="528"/>
      <c r="BG962" s="528"/>
      <c r="BH962" s="528"/>
      <c r="BI962" s="528"/>
      <c r="BJ962" s="528"/>
      <c r="BK962" s="528"/>
      <c r="BL962" s="528"/>
      <c r="BM962" s="528"/>
      <c r="BN962" s="528"/>
      <c r="BO962" s="528"/>
      <c r="BP962" s="528"/>
      <c r="BQ962" s="528"/>
      <c r="BR962" s="528"/>
      <c r="BS962" s="528"/>
      <c r="BT962" s="528"/>
      <c r="BU962" s="528"/>
      <c r="BV962" s="528"/>
      <c r="BW962" s="528"/>
      <c r="BX962" s="528"/>
      <c r="BY962" s="528"/>
      <c r="BZ962" s="528"/>
      <c r="CA962" s="528"/>
      <c r="CB962" s="528"/>
      <c r="CC962" s="528"/>
      <c r="CD962" s="528"/>
      <c r="CE962" s="528"/>
      <c r="CF962" s="528"/>
      <c r="CG962" s="528"/>
      <c r="CH962" s="528"/>
      <c r="CI962" s="528"/>
      <c r="CJ962" s="528"/>
      <c r="CK962" s="528"/>
      <c r="CL962" s="528"/>
      <c r="CM962" s="528"/>
      <c r="CN962" s="528"/>
      <c r="CO962" s="528"/>
      <c r="CP962" s="528"/>
      <c r="CQ962" s="528"/>
      <c r="CR962" s="528"/>
      <c r="CS962" s="528"/>
      <c r="CT962" s="528"/>
      <c r="CU962" s="528"/>
      <c r="CV962" s="528"/>
      <c r="CW962" s="528"/>
    </row>
    <row r="963" spans="1:101" s="517" customFormat="1" x14ac:dyDescent="0.25">
      <c r="A963" s="513"/>
      <c r="B963" s="515"/>
      <c r="C963" s="514"/>
      <c r="D963" s="513"/>
      <c r="E963" s="564"/>
      <c r="F963" s="539"/>
      <c r="G963" s="580"/>
      <c r="H963" s="528"/>
      <c r="I963" s="528"/>
      <c r="J963" s="528"/>
      <c r="K963" s="528"/>
      <c r="L963" s="528"/>
      <c r="M963" s="528"/>
      <c r="N963" s="528"/>
      <c r="O963" s="528"/>
      <c r="P963" s="528"/>
      <c r="Q963" s="528"/>
      <c r="R963" s="528"/>
      <c r="S963" s="528"/>
      <c r="T963" s="528"/>
      <c r="U963" s="528"/>
      <c r="V963" s="528"/>
      <c r="W963" s="528"/>
      <c r="X963" s="528"/>
      <c r="Y963" s="528"/>
      <c r="Z963" s="528"/>
      <c r="AA963" s="528"/>
      <c r="AB963" s="528"/>
      <c r="AC963" s="528"/>
      <c r="AD963" s="528"/>
      <c r="AE963" s="528"/>
      <c r="AF963" s="528"/>
      <c r="AG963" s="528"/>
      <c r="AH963" s="528"/>
      <c r="AI963" s="528"/>
      <c r="AJ963" s="528"/>
      <c r="AK963" s="528"/>
      <c r="AL963" s="528"/>
      <c r="AM963" s="528"/>
      <c r="AN963" s="528"/>
      <c r="AO963" s="528"/>
      <c r="AP963" s="528"/>
      <c r="AQ963" s="528"/>
      <c r="AR963" s="528"/>
      <c r="AS963" s="528"/>
      <c r="AT963" s="528"/>
      <c r="AU963" s="528"/>
      <c r="AV963" s="528"/>
      <c r="AW963" s="528"/>
      <c r="AX963" s="528"/>
      <c r="AY963" s="528"/>
      <c r="AZ963" s="528"/>
      <c r="BA963" s="528"/>
      <c r="BB963" s="528"/>
      <c r="BC963" s="528"/>
      <c r="BD963" s="528"/>
      <c r="BE963" s="528"/>
      <c r="BF963" s="528"/>
      <c r="BG963" s="528"/>
      <c r="BH963" s="528"/>
      <c r="BI963" s="528"/>
      <c r="BJ963" s="528"/>
      <c r="BK963" s="528"/>
      <c r="BL963" s="528"/>
      <c r="BM963" s="528"/>
      <c r="BN963" s="528"/>
      <c r="BO963" s="528"/>
      <c r="BP963" s="528"/>
      <c r="BQ963" s="528"/>
      <c r="BR963" s="528"/>
      <c r="BS963" s="528"/>
      <c r="BT963" s="528"/>
      <c r="BU963" s="528"/>
      <c r="BV963" s="528"/>
      <c r="BW963" s="528"/>
      <c r="BX963" s="528"/>
      <c r="BY963" s="528"/>
      <c r="BZ963" s="528"/>
      <c r="CA963" s="528"/>
      <c r="CB963" s="528"/>
      <c r="CC963" s="528"/>
      <c r="CD963" s="528"/>
      <c r="CE963" s="528"/>
      <c r="CF963" s="528"/>
      <c r="CG963" s="528"/>
      <c r="CH963" s="528"/>
      <c r="CI963" s="528"/>
      <c r="CJ963" s="528"/>
      <c r="CK963" s="528"/>
      <c r="CL963" s="528"/>
      <c r="CM963" s="528"/>
      <c r="CN963" s="528"/>
      <c r="CO963" s="528"/>
      <c r="CP963" s="528"/>
      <c r="CQ963" s="528"/>
      <c r="CR963" s="528"/>
      <c r="CS963" s="528"/>
      <c r="CT963" s="528"/>
      <c r="CU963" s="528"/>
      <c r="CV963" s="528"/>
      <c r="CW963" s="528"/>
    </row>
    <row r="964" spans="1:101" s="517" customFormat="1" x14ac:dyDescent="0.25">
      <c r="A964" s="513"/>
      <c r="B964" s="515"/>
      <c r="C964" s="514"/>
      <c r="D964" s="513"/>
      <c r="E964" s="564"/>
      <c r="F964" s="539"/>
      <c r="G964" s="580"/>
      <c r="H964" s="528"/>
      <c r="I964" s="528"/>
      <c r="J964" s="528"/>
      <c r="K964" s="528"/>
      <c r="L964" s="528"/>
      <c r="M964" s="528"/>
      <c r="N964" s="528"/>
      <c r="O964" s="528"/>
      <c r="P964" s="528"/>
      <c r="Q964" s="528"/>
      <c r="R964" s="528"/>
      <c r="S964" s="528"/>
      <c r="T964" s="528"/>
      <c r="U964" s="528"/>
      <c r="V964" s="528"/>
      <c r="W964" s="528"/>
      <c r="X964" s="528"/>
      <c r="Y964" s="528"/>
      <c r="Z964" s="528"/>
      <c r="AA964" s="528"/>
      <c r="AB964" s="528"/>
      <c r="AC964" s="528"/>
      <c r="AD964" s="528"/>
      <c r="AE964" s="528"/>
      <c r="AF964" s="528"/>
      <c r="AG964" s="528"/>
      <c r="AH964" s="528"/>
      <c r="AI964" s="528"/>
      <c r="AJ964" s="528"/>
      <c r="AK964" s="528"/>
      <c r="AL964" s="528"/>
      <c r="AM964" s="528"/>
      <c r="AN964" s="528"/>
      <c r="AO964" s="528"/>
      <c r="AP964" s="528"/>
      <c r="AQ964" s="528"/>
      <c r="AR964" s="528"/>
      <c r="AS964" s="528"/>
      <c r="AT964" s="528"/>
      <c r="AU964" s="528"/>
      <c r="AV964" s="528"/>
      <c r="AW964" s="528"/>
      <c r="AX964" s="528"/>
      <c r="AY964" s="528"/>
      <c r="AZ964" s="528"/>
      <c r="BA964" s="528"/>
      <c r="BB964" s="528"/>
      <c r="BC964" s="528"/>
      <c r="BD964" s="528"/>
      <c r="BE964" s="528"/>
      <c r="BF964" s="528"/>
      <c r="BG964" s="528"/>
      <c r="BH964" s="528"/>
      <c r="BI964" s="528"/>
      <c r="BJ964" s="528"/>
      <c r="BK964" s="528"/>
      <c r="BL964" s="528"/>
      <c r="BM964" s="528"/>
      <c r="BN964" s="528"/>
      <c r="BO964" s="528"/>
      <c r="BP964" s="528"/>
      <c r="BQ964" s="528"/>
      <c r="BR964" s="528"/>
      <c r="BS964" s="528"/>
      <c r="BT964" s="528"/>
      <c r="BU964" s="528"/>
      <c r="BV964" s="528"/>
      <c r="BW964" s="528"/>
      <c r="BX964" s="528"/>
      <c r="BY964" s="528"/>
      <c r="BZ964" s="528"/>
      <c r="CA964" s="528"/>
      <c r="CB964" s="528"/>
      <c r="CC964" s="528"/>
      <c r="CD964" s="528"/>
      <c r="CE964" s="528"/>
      <c r="CF964" s="528"/>
      <c r="CG964" s="528"/>
      <c r="CH964" s="528"/>
      <c r="CI964" s="528"/>
      <c r="CJ964" s="528"/>
      <c r="CK964" s="528"/>
      <c r="CL964" s="528"/>
      <c r="CM964" s="528"/>
      <c r="CN964" s="528"/>
      <c r="CO964" s="528"/>
      <c r="CP964" s="528"/>
      <c r="CQ964" s="528"/>
      <c r="CR964" s="528"/>
      <c r="CS964" s="528"/>
      <c r="CT964" s="528"/>
      <c r="CU964" s="528"/>
      <c r="CV964" s="528"/>
      <c r="CW964" s="528"/>
    </row>
    <row r="965" spans="1:101" s="517" customFormat="1" x14ac:dyDescent="0.25">
      <c r="A965" s="513"/>
      <c r="B965" s="515"/>
      <c r="C965" s="514"/>
      <c r="D965" s="513"/>
      <c r="E965" s="564"/>
      <c r="F965" s="539"/>
      <c r="G965" s="580"/>
      <c r="H965" s="528"/>
      <c r="I965" s="528"/>
      <c r="J965" s="528"/>
      <c r="K965" s="528"/>
      <c r="L965" s="528"/>
      <c r="M965" s="528"/>
      <c r="N965" s="528"/>
      <c r="O965" s="528"/>
      <c r="P965" s="528"/>
      <c r="Q965" s="528"/>
      <c r="R965" s="528"/>
      <c r="S965" s="528"/>
      <c r="T965" s="528"/>
      <c r="U965" s="528"/>
      <c r="V965" s="528"/>
      <c r="W965" s="528"/>
      <c r="X965" s="528"/>
      <c r="Y965" s="528"/>
      <c r="Z965" s="528"/>
      <c r="AA965" s="528"/>
      <c r="AB965" s="528"/>
      <c r="AC965" s="528"/>
      <c r="AD965" s="528"/>
      <c r="AE965" s="528"/>
      <c r="AF965" s="528"/>
      <c r="AG965" s="528"/>
      <c r="AH965" s="528"/>
      <c r="AI965" s="528"/>
      <c r="AJ965" s="528"/>
      <c r="AK965" s="528"/>
      <c r="AL965" s="528"/>
      <c r="AM965" s="528"/>
      <c r="AN965" s="528"/>
      <c r="AO965" s="528"/>
      <c r="AP965" s="528"/>
      <c r="AQ965" s="528"/>
      <c r="AR965" s="528"/>
      <c r="AS965" s="528"/>
      <c r="AT965" s="528"/>
      <c r="AU965" s="528"/>
      <c r="AV965" s="528"/>
      <c r="AW965" s="528"/>
      <c r="AX965" s="528"/>
      <c r="AY965" s="528"/>
      <c r="AZ965" s="528"/>
      <c r="BA965" s="528"/>
      <c r="BB965" s="528"/>
      <c r="BC965" s="528"/>
      <c r="BD965" s="528"/>
      <c r="BE965" s="528"/>
      <c r="BF965" s="528"/>
      <c r="BG965" s="528"/>
      <c r="BH965" s="528"/>
      <c r="BI965" s="528"/>
      <c r="BJ965" s="528"/>
      <c r="BK965" s="528"/>
      <c r="BL965" s="528"/>
      <c r="BM965" s="528"/>
      <c r="BN965" s="528"/>
      <c r="BO965" s="528"/>
      <c r="BP965" s="528"/>
      <c r="BQ965" s="528"/>
      <c r="BR965" s="528"/>
      <c r="BS965" s="528"/>
      <c r="BT965" s="528"/>
      <c r="BU965" s="528"/>
      <c r="BV965" s="528"/>
      <c r="BW965" s="528"/>
      <c r="BX965" s="528"/>
      <c r="BY965" s="528"/>
      <c r="BZ965" s="528"/>
      <c r="CA965" s="528"/>
      <c r="CB965" s="528"/>
      <c r="CC965" s="528"/>
      <c r="CD965" s="528"/>
      <c r="CE965" s="528"/>
      <c r="CF965" s="528"/>
      <c r="CG965" s="528"/>
      <c r="CH965" s="528"/>
      <c r="CI965" s="528"/>
      <c r="CJ965" s="528"/>
      <c r="CK965" s="528"/>
      <c r="CL965" s="528"/>
      <c r="CM965" s="528"/>
      <c r="CN965" s="528"/>
      <c r="CO965" s="528"/>
      <c r="CP965" s="528"/>
      <c r="CQ965" s="528"/>
      <c r="CR965" s="528"/>
      <c r="CS965" s="528"/>
      <c r="CT965" s="528"/>
      <c r="CU965" s="528"/>
      <c r="CV965" s="528"/>
      <c r="CW965" s="528"/>
    </row>
    <row r="966" spans="1:101" s="517" customFormat="1" x14ac:dyDescent="0.25">
      <c r="A966" s="513"/>
      <c r="B966" s="515"/>
      <c r="C966" s="514"/>
      <c r="D966" s="513"/>
      <c r="E966" s="564"/>
      <c r="F966" s="539"/>
      <c r="G966" s="580"/>
      <c r="H966" s="528"/>
      <c r="I966" s="528"/>
      <c r="J966" s="528"/>
      <c r="K966" s="528"/>
      <c r="L966" s="528"/>
      <c r="M966" s="528"/>
      <c r="N966" s="528"/>
      <c r="O966" s="528"/>
      <c r="P966" s="528"/>
      <c r="Q966" s="528"/>
      <c r="R966" s="528"/>
      <c r="S966" s="528"/>
      <c r="T966" s="528"/>
      <c r="U966" s="528"/>
      <c r="V966" s="528"/>
      <c r="W966" s="528"/>
      <c r="X966" s="528"/>
      <c r="Y966" s="528"/>
      <c r="Z966" s="528"/>
      <c r="AA966" s="528"/>
      <c r="AB966" s="528"/>
      <c r="AC966" s="528"/>
      <c r="AD966" s="528"/>
      <c r="AE966" s="528"/>
      <c r="AF966" s="528"/>
      <c r="AG966" s="528"/>
      <c r="AH966" s="528"/>
      <c r="AI966" s="528"/>
      <c r="AJ966" s="528"/>
      <c r="AK966" s="528"/>
      <c r="AL966" s="528"/>
      <c r="AM966" s="528"/>
      <c r="AN966" s="528"/>
      <c r="AO966" s="528"/>
      <c r="AP966" s="528"/>
      <c r="AQ966" s="528"/>
      <c r="AR966" s="528"/>
      <c r="AS966" s="528"/>
      <c r="AT966" s="528"/>
      <c r="AU966" s="528"/>
      <c r="AV966" s="528"/>
      <c r="AW966" s="528"/>
      <c r="AX966" s="528"/>
      <c r="AY966" s="528"/>
      <c r="AZ966" s="528"/>
      <c r="BA966" s="528"/>
      <c r="BB966" s="528"/>
      <c r="BC966" s="528"/>
      <c r="BD966" s="528"/>
      <c r="BE966" s="528"/>
      <c r="BF966" s="528"/>
      <c r="BG966" s="528"/>
      <c r="BH966" s="528"/>
      <c r="BI966" s="528"/>
      <c r="BJ966" s="528"/>
      <c r="BK966" s="528"/>
      <c r="BL966" s="528"/>
      <c r="BM966" s="528"/>
      <c r="BN966" s="528"/>
      <c r="BO966" s="528"/>
      <c r="BP966" s="528"/>
      <c r="BQ966" s="528"/>
      <c r="BR966" s="528"/>
      <c r="BS966" s="528"/>
      <c r="BT966" s="528"/>
      <c r="BU966" s="528"/>
      <c r="BV966" s="528"/>
      <c r="BW966" s="528"/>
      <c r="BX966" s="528"/>
      <c r="BY966" s="528"/>
      <c r="BZ966" s="528"/>
      <c r="CA966" s="528"/>
      <c r="CB966" s="528"/>
      <c r="CC966" s="528"/>
      <c r="CD966" s="528"/>
      <c r="CE966" s="528"/>
      <c r="CF966" s="528"/>
      <c r="CG966" s="528"/>
      <c r="CH966" s="528"/>
      <c r="CI966" s="528"/>
      <c r="CJ966" s="528"/>
      <c r="CK966" s="528"/>
      <c r="CL966" s="528"/>
      <c r="CM966" s="528"/>
      <c r="CN966" s="528"/>
      <c r="CO966" s="528"/>
      <c r="CP966" s="528"/>
      <c r="CQ966" s="528"/>
      <c r="CR966" s="528"/>
      <c r="CS966" s="528"/>
      <c r="CT966" s="528"/>
      <c r="CU966" s="528"/>
      <c r="CV966" s="528"/>
      <c r="CW966" s="528"/>
    </row>
  </sheetData>
  <sheetProtection selectLockedCells="1" selectUnlockedCells="1"/>
  <mergeCells count="4">
    <mergeCell ref="A1:G1"/>
    <mergeCell ref="A3:B3"/>
    <mergeCell ref="F5:F12"/>
    <mergeCell ref="F21:F31"/>
  </mergeCells>
  <printOptions horizontalCentered="1"/>
  <pageMargins left="0.25" right="0.25" top="0.25" bottom="0.5" header="0.3" footer="0.3"/>
  <pageSetup scale="30" fitToHeight="5" orientation="landscape" r:id="rId1"/>
  <headerFooter scaleWithDoc="0" alignWithMargins="0">
    <oddFooter>&amp;L&amp;A&amp;CPage &amp;P&amp;R&amp;D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S1508"/>
  <sheetViews>
    <sheetView zoomScale="60" zoomScaleNormal="60" zoomScaleSheetLayoutView="70" workbookViewId="0">
      <pane ySplit="2" topLeftCell="A3" activePane="bottomLeft" state="frozen"/>
      <selection activeCell="B1" sqref="B1:J1"/>
      <selection pane="bottomLeft" activeCell="B1" sqref="B1:J1"/>
    </sheetView>
  </sheetViews>
  <sheetFormatPr defaultColWidth="12" defaultRowHeight="18" x14ac:dyDescent="0.25"/>
  <cols>
    <col min="1" max="1" width="15.42578125" style="62" customWidth="1"/>
    <col min="2" max="2" width="42.7109375" style="229" bestFit="1" customWidth="1"/>
    <col min="3" max="3" width="39.7109375" style="62" bestFit="1" customWidth="1"/>
    <col min="4" max="4" width="11.28515625" style="62" customWidth="1"/>
    <col min="5" max="6" width="10.42578125" style="62" customWidth="1"/>
    <col min="7" max="7" width="49.7109375" style="62" customWidth="1"/>
    <col min="8" max="8" width="21.7109375" style="259" customWidth="1"/>
    <col min="9" max="9" width="22.28515625" style="253" customWidth="1"/>
    <col min="10" max="10" width="17.85546875" style="255" customWidth="1"/>
    <col min="11" max="11" width="27.7109375" style="255" customWidth="1"/>
    <col min="12" max="12" width="20.42578125" style="258" customWidth="1"/>
    <col min="13" max="13" width="17.85546875" style="257" customWidth="1"/>
    <col min="14" max="14" width="27.7109375" style="255" customWidth="1"/>
    <col min="15" max="15" width="20.42578125" style="257" customWidth="1"/>
    <col min="16" max="16" width="17.85546875" style="257" customWidth="1"/>
    <col min="17" max="17" width="27.7109375" style="255" customWidth="1"/>
    <col min="18" max="18" width="20.42578125" style="257" customWidth="1"/>
    <col min="19" max="19" width="17.85546875" style="257" customWidth="1"/>
    <col min="20" max="20" width="25.7109375" style="255" customWidth="1"/>
    <col min="21" max="21" width="20.42578125" style="256" customWidth="1"/>
    <col min="22" max="22" width="22.42578125" style="256" customWidth="1"/>
    <col min="23" max="23" width="29.7109375" style="256" customWidth="1"/>
    <col min="24" max="24" width="19" style="256" customWidth="1"/>
    <col min="25" max="25" width="18.85546875" style="256" customWidth="1"/>
    <col min="26" max="26" width="23.85546875" style="256" customWidth="1"/>
    <col min="27" max="27" width="19" style="256" customWidth="1"/>
    <col min="28" max="28" width="18.85546875" style="256" customWidth="1"/>
    <col min="29" max="29" width="19.7109375" style="256" customWidth="1"/>
    <col min="30" max="30" width="19" style="256" customWidth="1"/>
    <col min="31" max="31" width="17" style="262" customWidth="1"/>
    <col min="32" max="32" width="23.42578125" style="262" customWidth="1"/>
    <col min="33" max="33" width="17.28515625" style="253" customWidth="1"/>
    <col min="34" max="35" width="23.28515625" style="253" bestFit="1" customWidth="1"/>
    <col min="36" max="16384" width="12" style="253"/>
  </cols>
  <sheetData>
    <row r="1" spans="1:70" s="260" customFormat="1" ht="42" customHeight="1" thickBot="1" x14ac:dyDescent="0.45">
      <c r="A1" s="588" t="s">
        <v>97</v>
      </c>
      <c r="B1" s="589"/>
      <c r="C1" s="589"/>
      <c r="D1" s="589"/>
      <c r="E1" s="589"/>
      <c r="F1" s="589"/>
      <c r="G1" s="589"/>
      <c r="H1" s="589"/>
      <c r="I1" s="409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8"/>
    </row>
    <row r="2" spans="1:70" s="254" customFormat="1" ht="75" customHeight="1" thickTop="1" thickBot="1" x14ac:dyDescent="0.3">
      <c r="A2" s="452" t="s">
        <v>2</v>
      </c>
      <c r="B2" s="405" t="s">
        <v>3</v>
      </c>
      <c r="C2" s="405" t="s">
        <v>4</v>
      </c>
      <c r="D2" s="407" t="s">
        <v>84</v>
      </c>
      <c r="E2" s="405" t="s">
        <v>85</v>
      </c>
      <c r="F2" s="408" t="s">
        <v>5</v>
      </c>
      <c r="G2" s="406"/>
      <c r="H2" s="402" t="s">
        <v>95</v>
      </c>
      <c r="I2" s="403" t="s">
        <v>91</v>
      </c>
      <c r="J2" s="404" t="s">
        <v>83</v>
      </c>
      <c r="K2" s="261" t="s">
        <v>86</v>
      </c>
      <c r="L2" s="400" t="s">
        <v>92</v>
      </c>
      <c r="M2" s="252" t="s">
        <v>83</v>
      </c>
      <c r="N2" s="261" t="s">
        <v>86</v>
      </c>
      <c r="O2" s="269" t="s">
        <v>89</v>
      </c>
      <c r="P2" s="252" t="s">
        <v>83</v>
      </c>
      <c r="Q2" s="261" t="s">
        <v>86</v>
      </c>
      <c r="R2" s="269" t="s">
        <v>89</v>
      </c>
      <c r="S2" s="252" t="s">
        <v>83</v>
      </c>
      <c r="T2" s="261" t="s">
        <v>86</v>
      </c>
      <c r="U2" s="270" t="s">
        <v>89</v>
      </c>
      <c r="V2" s="252" t="s">
        <v>83</v>
      </c>
      <c r="W2" s="261" t="s">
        <v>86</v>
      </c>
      <c r="X2" s="270" t="s">
        <v>89</v>
      </c>
      <c r="Y2" s="252" t="s">
        <v>83</v>
      </c>
      <c r="Z2" s="261" t="s">
        <v>86</v>
      </c>
      <c r="AA2" s="270" t="s">
        <v>89</v>
      </c>
      <c r="AB2" s="252" t="s">
        <v>83</v>
      </c>
      <c r="AC2" s="261" t="s">
        <v>86</v>
      </c>
      <c r="AD2" s="270" t="s">
        <v>89</v>
      </c>
      <c r="AE2" s="271" t="s">
        <v>93</v>
      </c>
      <c r="AF2" s="401" t="s">
        <v>94</v>
      </c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</row>
    <row r="3" spans="1:70" s="41" customFormat="1" ht="18.75" customHeight="1" thickTop="1" x14ac:dyDescent="0.25">
      <c r="A3" s="272"/>
      <c r="B3" s="273"/>
      <c r="C3" s="273"/>
      <c r="D3" s="274"/>
      <c r="E3" s="274"/>
      <c r="F3" s="275"/>
      <c r="G3" s="276"/>
      <c r="H3" s="277" t="s">
        <v>90</v>
      </c>
      <c r="I3" s="394"/>
      <c r="J3" s="444"/>
      <c r="K3" s="445"/>
      <c r="L3" s="446"/>
      <c r="M3" s="445"/>
      <c r="N3" s="445"/>
      <c r="O3" s="447"/>
      <c r="P3" s="445"/>
      <c r="Q3" s="445"/>
      <c r="R3" s="447"/>
      <c r="S3" s="445"/>
      <c r="T3" s="445"/>
      <c r="U3" s="448"/>
      <c r="V3" s="449"/>
      <c r="W3" s="449"/>
      <c r="X3" s="449"/>
      <c r="Y3" s="449"/>
      <c r="Z3" s="449"/>
      <c r="AA3" s="449"/>
      <c r="AB3" s="449"/>
      <c r="AC3" s="449"/>
      <c r="AD3" s="449"/>
      <c r="AE3" s="450"/>
      <c r="AF3" s="45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s="1" customFormat="1" ht="18" customHeight="1" x14ac:dyDescent="0.25">
      <c r="A4" s="291"/>
      <c r="B4" s="278"/>
      <c r="C4" s="279"/>
      <c r="D4" s="279"/>
      <c r="E4" s="279"/>
      <c r="F4" s="280"/>
      <c r="G4" s="281"/>
      <c r="H4" s="282">
        <f>I4-J4-M4-P4-S4-V4-Y4-AB4</f>
        <v>0</v>
      </c>
      <c r="I4" s="399"/>
      <c r="J4" s="284"/>
      <c r="K4" s="285"/>
      <c r="L4" s="286"/>
      <c r="M4" s="285"/>
      <c r="N4" s="285"/>
      <c r="O4" s="287"/>
      <c r="P4" s="285"/>
      <c r="Q4" s="285"/>
      <c r="R4" s="287"/>
      <c r="S4" s="285"/>
      <c r="T4" s="285"/>
      <c r="U4" s="287"/>
      <c r="V4" s="288"/>
      <c r="W4" s="288"/>
      <c r="X4" s="288"/>
      <c r="Y4" s="288"/>
      <c r="Z4" s="288"/>
      <c r="AA4" s="288"/>
      <c r="AB4" s="288"/>
      <c r="AC4" s="288"/>
      <c r="AD4" s="288"/>
      <c r="AE4" s="289">
        <f>SUM(J4+M4+P4+S4+V4+Y4+AB4)</f>
        <v>0</v>
      </c>
      <c r="AF4" s="290"/>
    </row>
    <row r="5" spans="1:70" s="1" customFormat="1" ht="18" customHeight="1" x14ac:dyDescent="0.25">
      <c r="A5" s="291"/>
      <c r="B5" s="292"/>
      <c r="C5" s="279"/>
      <c r="D5" s="279"/>
      <c r="E5" s="279"/>
      <c r="F5" s="280"/>
      <c r="G5" s="281"/>
      <c r="H5" s="282">
        <f t="shared" ref="H5:H10" si="0">I5-J5-M5-P5-S5-V5-Y5-AB5</f>
        <v>0</v>
      </c>
      <c r="I5" s="399"/>
      <c r="J5" s="284"/>
      <c r="K5" s="285"/>
      <c r="L5" s="286"/>
      <c r="M5" s="285"/>
      <c r="N5" s="285"/>
      <c r="O5" s="287"/>
      <c r="P5" s="285"/>
      <c r="Q5" s="285"/>
      <c r="R5" s="287"/>
      <c r="S5" s="285"/>
      <c r="T5" s="285"/>
      <c r="U5" s="287"/>
      <c r="V5" s="288"/>
      <c r="W5" s="288"/>
      <c r="X5" s="288"/>
      <c r="Y5" s="288"/>
      <c r="Z5" s="288"/>
      <c r="AA5" s="288"/>
      <c r="AB5" s="288"/>
      <c r="AC5" s="288"/>
      <c r="AD5" s="288"/>
      <c r="AE5" s="289">
        <f t="shared" ref="AE5:AE10" si="1">SUM(J5+M5+P5+S5+V5+Y5+AB5)</f>
        <v>0</v>
      </c>
      <c r="AF5" s="290"/>
    </row>
    <row r="6" spans="1:70" s="1" customFormat="1" ht="18" customHeight="1" x14ac:dyDescent="0.25">
      <c r="A6" s="291"/>
      <c r="B6" s="293"/>
      <c r="C6" s="279"/>
      <c r="D6" s="279"/>
      <c r="E6" s="279"/>
      <c r="F6" s="280"/>
      <c r="G6" s="281"/>
      <c r="H6" s="282">
        <f t="shared" si="0"/>
        <v>0</v>
      </c>
      <c r="I6" s="399"/>
      <c r="J6" s="284"/>
      <c r="K6" s="285"/>
      <c r="L6" s="286"/>
      <c r="M6" s="285"/>
      <c r="N6" s="285"/>
      <c r="O6" s="287"/>
      <c r="P6" s="285"/>
      <c r="Q6" s="285"/>
      <c r="R6" s="287"/>
      <c r="S6" s="285"/>
      <c r="T6" s="285"/>
      <c r="U6" s="287"/>
      <c r="V6" s="288"/>
      <c r="W6" s="288"/>
      <c r="X6" s="288"/>
      <c r="Y6" s="288"/>
      <c r="Z6" s="288"/>
      <c r="AA6" s="288"/>
      <c r="AB6" s="288"/>
      <c r="AC6" s="288"/>
      <c r="AD6" s="288"/>
      <c r="AE6" s="289">
        <f t="shared" si="1"/>
        <v>0</v>
      </c>
      <c r="AF6" s="290"/>
    </row>
    <row r="7" spans="1:70" s="1" customFormat="1" ht="18" customHeight="1" x14ac:dyDescent="0.25">
      <c r="A7" s="291"/>
      <c r="B7" s="293"/>
      <c r="C7" s="279"/>
      <c r="D7" s="279"/>
      <c r="E7" s="279"/>
      <c r="F7" s="280"/>
      <c r="G7" s="281"/>
      <c r="H7" s="282">
        <f t="shared" si="0"/>
        <v>0</v>
      </c>
      <c r="I7" s="399"/>
      <c r="J7" s="284"/>
      <c r="K7" s="285"/>
      <c r="L7" s="286"/>
      <c r="M7" s="285"/>
      <c r="N7" s="285"/>
      <c r="O7" s="287"/>
      <c r="P7" s="285"/>
      <c r="Q7" s="285"/>
      <c r="R7" s="287"/>
      <c r="S7" s="285"/>
      <c r="T7" s="285"/>
      <c r="U7" s="287"/>
      <c r="V7" s="288"/>
      <c r="W7" s="288"/>
      <c r="X7" s="288"/>
      <c r="Y7" s="288"/>
      <c r="Z7" s="288"/>
      <c r="AA7" s="288"/>
      <c r="AB7" s="288"/>
      <c r="AC7" s="288"/>
      <c r="AD7" s="288"/>
      <c r="AE7" s="289">
        <f t="shared" si="1"/>
        <v>0</v>
      </c>
      <c r="AF7" s="290"/>
    </row>
    <row r="8" spans="1:70" s="1" customFormat="1" ht="18" customHeight="1" x14ac:dyDescent="0.25">
      <c r="A8" s="291"/>
      <c r="B8" s="293"/>
      <c r="C8" s="279"/>
      <c r="D8" s="279"/>
      <c r="E8" s="279"/>
      <c r="F8" s="280"/>
      <c r="G8" s="281"/>
      <c r="H8" s="282">
        <f t="shared" si="0"/>
        <v>0</v>
      </c>
      <c r="I8" s="399"/>
      <c r="J8" s="284"/>
      <c r="K8" s="285"/>
      <c r="L8" s="286"/>
      <c r="M8" s="285"/>
      <c r="N8" s="285"/>
      <c r="O8" s="287"/>
      <c r="P8" s="285"/>
      <c r="Q8" s="285"/>
      <c r="R8" s="287"/>
      <c r="S8" s="285"/>
      <c r="T8" s="285"/>
      <c r="U8" s="287"/>
      <c r="V8" s="288"/>
      <c r="W8" s="288"/>
      <c r="X8" s="288"/>
      <c r="Y8" s="288"/>
      <c r="Z8" s="288"/>
      <c r="AA8" s="288"/>
      <c r="AB8" s="288"/>
      <c r="AC8" s="288"/>
      <c r="AD8" s="288"/>
      <c r="AE8" s="289">
        <f t="shared" si="1"/>
        <v>0</v>
      </c>
      <c r="AF8" s="290"/>
    </row>
    <row r="9" spans="1:70" s="1" customFormat="1" ht="18" customHeight="1" x14ac:dyDescent="0.25">
      <c r="A9" s="291"/>
      <c r="B9" s="293"/>
      <c r="C9" s="279"/>
      <c r="D9" s="279"/>
      <c r="E9" s="279"/>
      <c r="F9" s="280"/>
      <c r="G9" s="281"/>
      <c r="H9" s="282">
        <f t="shared" si="0"/>
        <v>0</v>
      </c>
      <c r="I9" s="399"/>
      <c r="J9" s="284"/>
      <c r="K9" s="285"/>
      <c r="L9" s="286"/>
      <c r="M9" s="285"/>
      <c r="N9" s="285"/>
      <c r="O9" s="287"/>
      <c r="P9" s="285"/>
      <c r="Q9" s="285"/>
      <c r="R9" s="287"/>
      <c r="S9" s="285"/>
      <c r="T9" s="285"/>
      <c r="U9" s="287"/>
      <c r="V9" s="288"/>
      <c r="W9" s="288"/>
      <c r="X9" s="288"/>
      <c r="Y9" s="288"/>
      <c r="Z9" s="288"/>
      <c r="AA9" s="288"/>
      <c r="AB9" s="288"/>
      <c r="AC9" s="288"/>
      <c r="AD9" s="288"/>
      <c r="AE9" s="289">
        <f t="shared" si="1"/>
        <v>0</v>
      </c>
      <c r="AF9" s="290"/>
    </row>
    <row r="10" spans="1:70" s="1" customFormat="1" ht="18" customHeight="1" thickBot="1" x14ac:dyDescent="0.3">
      <c r="A10" s="291"/>
      <c r="B10" s="293"/>
      <c r="C10" s="279"/>
      <c r="D10" s="279"/>
      <c r="E10" s="279"/>
      <c r="F10" s="280"/>
      <c r="G10" s="281"/>
      <c r="H10" s="294">
        <f t="shared" si="0"/>
        <v>0</v>
      </c>
      <c r="I10" s="410"/>
      <c r="J10" s="488"/>
      <c r="K10" s="463"/>
      <c r="L10" s="489"/>
      <c r="M10" s="463"/>
      <c r="N10" s="463"/>
      <c r="O10" s="464"/>
      <c r="P10" s="463"/>
      <c r="Q10" s="463"/>
      <c r="R10" s="464"/>
      <c r="S10" s="463"/>
      <c r="T10" s="463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5">
        <f t="shared" si="1"/>
        <v>0</v>
      </c>
      <c r="AF10" s="466"/>
    </row>
    <row r="11" spans="1:70" s="1" customFormat="1" ht="18.75" customHeight="1" thickTop="1" thickBot="1" x14ac:dyDescent="0.3">
      <c r="A11" s="299"/>
      <c r="B11" s="300"/>
      <c r="C11" s="301"/>
      <c r="D11" s="302"/>
      <c r="E11" s="302"/>
      <c r="F11" s="303"/>
      <c r="G11" s="304"/>
      <c r="H11" s="305">
        <f>SUM(H4:H10)</f>
        <v>0</v>
      </c>
      <c r="I11" s="384">
        <f>SUM(I4:I10)</f>
        <v>0</v>
      </c>
      <c r="J11" s="481">
        <f>SUM(J4:J10)</f>
        <v>0</v>
      </c>
      <c r="K11" s="482"/>
      <c r="L11" s="470"/>
      <c r="M11" s="481">
        <f>SUM(M4:M10)</f>
        <v>0</v>
      </c>
      <c r="N11" s="482"/>
      <c r="O11" s="470"/>
      <c r="P11" s="481">
        <f>SUM(P4:P10)</f>
        <v>0</v>
      </c>
      <c r="Q11" s="482"/>
      <c r="R11" s="470"/>
      <c r="S11" s="481">
        <f>SUM(S4:S10)</f>
        <v>0</v>
      </c>
      <c r="T11" s="482"/>
      <c r="U11" s="470"/>
      <c r="V11" s="481">
        <f>SUM(V4:V10)</f>
        <v>0</v>
      </c>
      <c r="W11" s="470"/>
      <c r="X11" s="470"/>
      <c r="Y11" s="481">
        <f>SUM(Y4:Y10)</f>
        <v>0</v>
      </c>
      <c r="Z11" s="470"/>
      <c r="AA11" s="470"/>
      <c r="AB11" s="481">
        <f>SUM(AB4:AB10)</f>
        <v>0</v>
      </c>
      <c r="AC11" s="470"/>
      <c r="AD11" s="470"/>
      <c r="AE11" s="458">
        <f>SUM(AE4:AE10)</f>
        <v>0</v>
      </c>
      <c r="AF11" s="472">
        <f>SUM(L11+O11+R11+U11+X11+AA11+AD11)</f>
        <v>0</v>
      </c>
      <c r="AG11" s="306"/>
    </row>
    <row r="12" spans="1:70" s="1" customFormat="1" ht="18.75" customHeight="1" thickTop="1" x14ac:dyDescent="0.25">
      <c r="A12" s="307"/>
      <c r="B12" s="308"/>
      <c r="C12" s="309"/>
      <c r="D12" s="309"/>
      <c r="E12" s="309"/>
      <c r="F12" s="310"/>
      <c r="G12" s="311"/>
      <c r="H12" s="277" t="s">
        <v>90</v>
      </c>
      <c r="I12" s="395"/>
      <c r="J12" s="419"/>
      <c r="K12" s="420"/>
      <c r="L12" s="429"/>
      <c r="M12" s="420"/>
      <c r="N12" s="420"/>
      <c r="O12" s="424"/>
      <c r="P12" s="420"/>
      <c r="Q12" s="420"/>
      <c r="R12" s="424"/>
      <c r="S12" s="420"/>
      <c r="T12" s="420"/>
      <c r="U12" s="425"/>
      <c r="V12" s="426"/>
      <c r="W12" s="426"/>
      <c r="X12" s="426"/>
      <c r="Y12" s="426"/>
      <c r="Z12" s="426"/>
      <c r="AA12" s="426"/>
      <c r="AB12" s="426"/>
      <c r="AC12" s="426"/>
      <c r="AD12" s="426"/>
      <c r="AE12" s="427"/>
      <c r="AF12" s="443"/>
    </row>
    <row r="13" spans="1:70" s="1" customFormat="1" ht="18" customHeight="1" x14ac:dyDescent="0.25">
      <c r="A13" s="291"/>
      <c r="B13" s="312"/>
      <c r="C13" s="279"/>
      <c r="D13" s="279"/>
      <c r="E13" s="279"/>
      <c r="F13" s="280"/>
      <c r="G13" s="281"/>
      <c r="H13" s="282">
        <f>I13-J13-M13-P13-S13-V13-Y13-AB13</f>
        <v>0</v>
      </c>
      <c r="I13" s="313"/>
      <c r="J13" s="314"/>
      <c r="K13" s="315"/>
      <c r="L13" s="316"/>
      <c r="M13" s="315"/>
      <c r="N13" s="315"/>
      <c r="O13" s="316"/>
      <c r="P13" s="315"/>
      <c r="Q13" s="315"/>
      <c r="R13" s="316"/>
      <c r="S13" s="315"/>
      <c r="T13" s="315"/>
      <c r="U13" s="316"/>
      <c r="V13" s="288"/>
      <c r="W13" s="288"/>
      <c r="X13" s="288"/>
      <c r="Y13" s="288"/>
      <c r="Z13" s="288"/>
      <c r="AA13" s="288"/>
      <c r="AB13" s="288"/>
      <c r="AC13" s="288"/>
      <c r="AD13" s="288"/>
      <c r="AE13" s="289"/>
      <c r="AF13" s="290"/>
    </row>
    <row r="14" spans="1:70" s="1" customFormat="1" ht="18" customHeight="1" x14ac:dyDescent="0.25">
      <c r="A14" s="291"/>
      <c r="B14" s="312"/>
      <c r="C14" s="279"/>
      <c r="D14" s="279"/>
      <c r="E14" s="279"/>
      <c r="F14" s="280"/>
      <c r="G14" s="281"/>
      <c r="H14" s="282">
        <f t="shared" ref="H14:H20" si="2">I14-J14-M14-P14-S14-V14-Y14-AB14</f>
        <v>0</v>
      </c>
      <c r="I14" s="313"/>
      <c r="J14" s="314"/>
      <c r="K14" s="315"/>
      <c r="L14" s="316"/>
      <c r="M14" s="315"/>
      <c r="N14" s="315"/>
      <c r="O14" s="316"/>
      <c r="P14" s="315"/>
      <c r="Q14" s="315"/>
      <c r="R14" s="316"/>
      <c r="S14" s="315"/>
      <c r="T14" s="315"/>
      <c r="U14" s="316"/>
      <c r="V14" s="288"/>
      <c r="W14" s="288"/>
      <c r="X14" s="288"/>
      <c r="Y14" s="288"/>
      <c r="Z14" s="288"/>
      <c r="AA14" s="288"/>
      <c r="AB14" s="288"/>
      <c r="AC14" s="288"/>
      <c r="AD14" s="288"/>
      <c r="AE14" s="289"/>
      <c r="AF14" s="290"/>
    </row>
    <row r="15" spans="1:70" s="1" customFormat="1" ht="18" customHeight="1" x14ac:dyDescent="0.25">
      <c r="A15" s="291"/>
      <c r="B15" s="312"/>
      <c r="C15" s="279"/>
      <c r="D15" s="279"/>
      <c r="E15" s="279"/>
      <c r="F15" s="280"/>
      <c r="G15" s="281"/>
      <c r="H15" s="282"/>
      <c r="I15" s="313"/>
      <c r="J15" s="314"/>
      <c r="K15" s="315"/>
      <c r="L15" s="316"/>
      <c r="M15" s="315"/>
      <c r="N15" s="315"/>
      <c r="O15" s="316"/>
      <c r="P15" s="315"/>
      <c r="Q15" s="315"/>
      <c r="R15" s="316"/>
      <c r="S15" s="315"/>
      <c r="T15" s="315"/>
      <c r="U15" s="316"/>
      <c r="V15" s="288"/>
      <c r="W15" s="288"/>
      <c r="X15" s="288"/>
      <c r="Y15" s="288"/>
      <c r="Z15" s="288"/>
      <c r="AA15" s="288"/>
      <c r="AB15" s="288"/>
      <c r="AC15" s="288"/>
      <c r="AD15" s="288"/>
      <c r="AE15" s="289"/>
      <c r="AF15" s="290"/>
    </row>
    <row r="16" spans="1:70" s="1" customFormat="1" ht="18" customHeight="1" x14ac:dyDescent="0.25">
      <c r="A16" s="291"/>
      <c r="B16" s="317"/>
      <c r="C16" s="279"/>
      <c r="D16" s="279"/>
      <c r="E16" s="279"/>
      <c r="F16" s="280"/>
      <c r="G16" s="281"/>
      <c r="H16" s="282">
        <f t="shared" si="2"/>
        <v>0</v>
      </c>
      <c r="I16" s="313"/>
      <c r="J16" s="314"/>
      <c r="K16" s="315"/>
      <c r="L16" s="316"/>
      <c r="M16" s="315"/>
      <c r="N16" s="315"/>
      <c r="O16" s="316"/>
      <c r="P16" s="315"/>
      <c r="Q16" s="315"/>
      <c r="R16" s="316"/>
      <c r="S16" s="315"/>
      <c r="T16" s="315"/>
      <c r="U16" s="316"/>
      <c r="V16" s="288"/>
      <c r="W16" s="288"/>
      <c r="X16" s="288"/>
      <c r="Y16" s="288"/>
      <c r="Z16" s="288"/>
      <c r="AA16" s="288"/>
      <c r="AB16" s="288"/>
      <c r="AC16" s="288"/>
      <c r="AD16" s="288"/>
      <c r="AE16" s="289"/>
      <c r="AF16" s="290"/>
    </row>
    <row r="17" spans="1:33" s="1" customFormat="1" ht="18" customHeight="1" x14ac:dyDescent="0.25">
      <c r="A17" s="291"/>
      <c r="B17" s="317"/>
      <c r="C17" s="279"/>
      <c r="D17" s="279"/>
      <c r="E17" s="279"/>
      <c r="F17" s="280"/>
      <c r="G17" s="281"/>
      <c r="H17" s="282">
        <f t="shared" si="2"/>
        <v>0</v>
      </c>
      <c r="I17" s="313"/>
      <c r="J17" s="314"/>
      <c r="K17" s="315"/>
      <c r="L17" s="316"/>
      <c r="M17" s="315"/>
      <c r="N17" s="315"/>
      <c r="O17" s="316"/>
      <c r="P17" s="315"/>
      <c r="Q17" s="315"/>
      <c r="R17" s="316"/>
      <c r="S17" s="315"/>
      <c r="T17" s="315"/>
      <c r="U17" s="316"/>
      <c r="V17" s="288"/>
      <c r="W17" s="288"/>
      <c r="X17" s="288"/>
      <c r="Y17" s="288"/>
      <c r="Z17" s="288"/>
      <c r="AA17" s="288"/>
      <c r="AB17" s="288"/>
      <c r="AC17" s="288"/>
      <c r="AD17" s="288"/>
      <c r="AE17" s="289"/>
      <c r="AF17" s="290"/>
    </row>
    <row r="18" spans="1:33" s="1" customFormat="1" ht="18" customHeight="1" x14ac:dyDescent="0.25">
      <c r="A18" s="291"/>
      <c r="B18" s="317"/>
      <c r="C18" s="279"/>
      <c r="D18" s="279"/>
      <c r="E18" s="279"/>
      <c r="F18" s="280"/>
      <c r="G18" s="281"/>
      <c r="H18" s="282">
        <f t="shared" si="2"/>
        <v>0</v>
      </c>
      <c r="I18" s="313"/>
      <c r="J18" s="314"/>
      <c r="K18" s="315"/>
      <c r="L18" s="316"/>
      <c r="M18" s="315"/>
      <c r="N18" s="315"/>
      <c r="O18" s="316"/>
      <c r="P18" s="315"/>
      <c r="Q18" s="315"/>
      <c r="R18" s="316"/>
      <c r="S18" s="315"/>
      <c r="T18" s="315"/>
      <c r="U18" s="316"/>
      <c r="V18" s="288"/>
      <c r="W18" s="288"/>
      <c r="X18" s="288"/>
      <c r="Y18" s="288"/>
      <c r="Z18" s="288"/>
      <c r="AA18" s="288"/>
      <c r="AB18" s="288"/>
      <c r="AC18" s="288"/>
      <c r="AD18" s="288"/>
      <c r="AE18" s="289"/>
      <c r="AF18" s="290"/>
    </row>
    <row r="19" spans="1:33" s="1" customFormat="1" ht="18" customHeight="1" x14ac:dyDescent="0.25">
      <c r="A19" s="291"/>
      <c r="B19" s="317"/>
      <c r="C19" s="279"/>
      <c r="D19" s="279"/>
      <c r="E19" s="279"/>
      <c r="F19" s="280"/>
      <c r="G19" s="281"/>
      <c r="H19" s="282">
        <f t="shared" si="2"/>
        <v>0</v>
      </c>
      <c r="I19" s="313"/>
      <c r="J19" s="314"/>
      <c r="K19" s="315"/>
      <c r="L19" s="316"/>
      <c r="M19" s="315"/>
      <c r="N19" s="315"/>
      <c r="O19" s="316"/>
      <c r="P19" s="315"/>
      <c r="Q19" s="315"/>
      <c r="R19" s="316"/>
      <c r="S19" s="315"/>
      <c r="T19" s="315"/>
      <c r="U19" s="316"/>
      <c r="V19" s="288"/>
      <c r="W19" s="288"/>
      <c r="X19" s="288"/>
      <c r="Y19" s="288"/>
      <c r="Z19" s="288"/>
      <c r="AA19" s="288"/>
      <c r="AB19" s="288"/>
      <c r="AC19" s="288"/>
      <c r="AD19" s="288"/>
      <c r="AE19" s="289"/>
      <c r="AF19" s="290"/>
    </row>
    <row r="20" spans="1:33" s="1" customFormat="1" ht="18" customHeight="1" thickBot="1" x14ac:dyDescent="0.3">
      <c r="A20" s="291"/>
      <c r="B20" s="317"/>
      <c r="C20" s="279"/>
      <c r="D20" s="279"/>
      <c r="E20" s="279"/>
      <c r="F20" s="280"/>
      <c r="G20" s="281"/>
      <c r="H20" s="294">
        <f t="shared" si="2"/>
        <v>0</v>
      </c>
      <c r="I20" s="416"/>
      <c r="J20" s="488"/>
      <c r="K20" s="463"/>
      <c r="L20" s="489"/>
      <c r="M20" s="463"/>
      <c r="N20" s="463"/>
      <c r="O20" s="462"/>
      <c r="P20" s="462"/>
      <c r="Q20" s="463"/>
      <c r="R20" s="462"/>
      <c r="S20" s="462"/>
      <c r="T20" s="463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93"/>
      <c r="AF20" s="466"/>
    </row>
    <row r="21" spans="1:33" s="1" customFormat="1" ht="18.75" customHeight="1" thickTop="1" thickBot="1" x14ac:dyDescent="0.3">
      <c r="A21" s="299"/>
      <c r="B21" s="319"/>
      <c r="C21" s="301"/>
      <c r="D21" s="301"/>
      <c r="E21" s="301"/>
      <c r="F21" s="320"/>
      <c r="G21" s="321"/>
      <c r="H21" s="305">
        <f>SUM(H13:H20)</f>
        <v>0</v>
      </c>
      <c r="I21" s="384">
        <f>SUM(I13:I20)</f>
        <v>0</v>
      </c>
      <c r="J21" s="481">
        <f>SUM(J13:J20)</f>
        <v>0</v>
      </c>
      <c r="K21" s="482"/>
      <c r="L21" s="470"/>
      <c r="M21" s="481">
        <f>SUM(M13:M20)</f>
        <v>0</v>
      </c>
      <c r="N21" s="482"/>
      <c r="O21" s="470"/>
      <c r="P21" s="481">
        <f>SUM(P13:P20)</f>
        <v>0</v>
      </c>
      <c r="Q21" s="482"/>
      <c r="R21" s="470"/>
      <c r="S21" s="481">
        <f>SUM(S13:S20)</f>
        <v>0</v>
      </c>
      <c r="T21" s="482"/>
      <c r="U21" s="470"/>
      <c r="V21" s="481">
        <f>SUM(V13:V20)</f>
        <v>0</v>
      </c>
      <c r="W21" s="470"/>
      <c r="X21" s="470"/>
      <c r="Y21" s="481">
        <f>SUM(Y13:Y20)</f>
        <v>0</v>
      </c>
      <c r="Z21" s="470"/>
      <c r="AA21" s="470"/>
      <c r="AB21" s="481">
        <f>SUM(AB13:AB20)</f>
        <v>0</v>
      </c>
      <c r="AC21" s="470"/>
      <c r="AD21" s="470"/>
      <c r="AE21" s="481">
        <f>SUM(AE13:AE20)</f>
        <v>0</v>
      </c>
      <c r="AF21" s="472">
        <f>SUM(L21+O21+R21+U21+X21+AA21+AD21)</f>
        <v>0</v>
      </c>
      <c r="AG21" s="306"/>
    </row>
    <row r="22" spans="1:33" s="1" customFormat="1" ht="17.25" thickTop="1" x14ac:dyDescent="0.25">
      <c r="A22" s="307"/>
      <c r="B22" s="308"/>
      <c r="C22" s="309"/>
      <c r="D22" s="309"/>
      <c r="E22" s="309"/>
      <c r="F22" s="310"/>
      <c r="G22" s="322"/>
      <c r="H22" s="277" t="s">
        <v>90</v>
      </c>
      <c r="I22" s="395"/>
      <c r="J22" s="419"/>
      <c r="K22" s="420"/>
      <c r="L22" s="429"/>
      <c r="M22" s="420"/>
      <c r="N22" s="420"/>
      <c r="O22" s="429"/>
      <c r="P22" s="420"/>
      <c r="Q22" s="420"/>
      <c r="R22" s="429"/>
      <c r="S22" s="441"/>
      <c r="T22" s="420"/>
      <c r="U22" s="429"/>
      <c r="V22" s="442"/>
      <c r="W22" s="442"/>
      <c r="X22" s="429"/>
      <c r="Y22" s="442"/>
      <c r="Z22" s="442"/>
      <c r="AA22" s="429"/>
      <c r="AB22" s="442"/>
      <c r="AC22" s="442"/>
      <c r="AD22" s="429"/>
      <c r="AE22" s="427"/>
      <c r="AF22" s="443"/>
    </row>
    <row r="23" spans="1:33" s="1" customFormat="1" ht="16.5" x14ac:dyDescent="0.25">
      <c r="A23" s="291"/>
      <c r="B23" s="312"/>
      <c r="C23" s="279"/>
      <c r="D23" s="279"/>
      <c r="E23" s="279"/>
      <c r="F23" s="280"/>
      <c r="G23" s="323"/>
      <c r="H23" s="324">
        <f>I23-J23-M23-P23-S23-V23-Y23-Y23-Y23-AB23</f>
        <v>0</v>
      </c>
      <c r="I23" s="313"/>
      <c r="J23" s="314"/>
      <c r="K23" s="315"/>
      <c r="L23" s="316"/>
      <c r="M23" s="315"/>
      <c r="N23" s="315"/>
      <c r="O23" s="316"/>
      <c r="P23" s="325"/>
      <c r="Q23" s="315"/>
      <c r="R23" s="325"/>
      <c r="S23" s="325"/>
      <c r="T23" s="315"/>
      <c r="U23" s="316"/>
      <c r="V23" s="326"/>
      <c r="W23" s="326"/>
      <c r="X23" s="316"/>
      <c r="Y23" s="327"/>
      <c r="Z23" s="327"/>
      <c r="AA23" s="316"/>
      <c r="AB23" s="328"/>
      <c r="AC23" s="328"/>
      <c r="AD23" s="316"/>
      <c r="AE23" s="289"/>
      <c r="AF23" s="290"/>
    </row>
    <row r="24" spans="1:33" s="1" customFormat="1" ht="16.5" x14ac:dyDescent="0.25">
      <c r="A24" s="291"/>
      <c r="B24" s="312"/>
      <c r="C24" s="279"/>
      <c r="D24" s="279"/>
      <c r="E24" s="279"/>
      <c r="F24" s="280"/>
      <c r="G24" s="323"/>
      <c r="H24" s="324">
        <f t="shared" ref="H24:H29" si="3">I24-J24-M24-P24-S24-V24-Y24-Y24-Y24-AB24</f>
        <v>0</v>
      </c>
      <c r="I24" s="313"/>
      <c r="J24" s="314"/>
      <c r="K24" s="315"/>
      <c r="L24" s="316"/>
      <c r="M24" s="315"/>
      <c r="N24" s="315"/>
      <c r="O24" s="316"/>
      <c r="P24" s="325"/>
      <c r="Q24" s="315"/>
      <c r="R24" s="325"/>
      <c r="S24" s="315"/>
      <c r="T24" s="315"/>
      <c r="U24" s="316"/>
      <c r="V24" s="326"/>
      <c r="W24" s="326"/>
      <c r="X24" s="316"/>
      <c r="Y24" s="327"/>
      <c r="Z24" s="327"/>
      <c r="AA24" s="316"/>
      <c r="AB24" s="328"/>
      <c r="AC24" s="328"/>
      <c r="AD24" s="316"/>
      <c r="AE24" s="289"/>
      <c r="AF24" s="290"/>
    </row>
    <row r="25" spans="1:33" s="1" customFormat="1" ht="16.5" x14ac:dyDescent="0.25">
      <c r="A25" s="291"/>
      <c r="B25" s="317"/>
      <c r="C25" s="279"/>
      <c r="D25" s="279"/>
      <c r="E25" s="279"/>
      <c r="F25" s="280"/>
      <c r="G25" s="323"/>
      <c r="H25" s="324">
        <f t="shared" si="3"/>
        <v>0</v>
      </c>
      <c r="I25" s="313"/>
      <c r="J25" s="314"/>
      <c r="K25" s="315"/>
      <c r="L25" s="316"/>
      <c r="M25" s="315"/>
      <c r="N25" s="315"/>
      <c r="O25" s="316"/>
      <c r="P25" s="315"/>
      <c r="Q25" s="315"/>
      <c r="R25" s="316"/>
      <c r="S25" s="315"/>
      <c r="T25" s="315"/>
      <c r="U25" s="316"/>
      <c r="V25" s="326"/>
      <c r="W25" s="326"/>
      <c r="X25" s="316"/>
      <c r="Y25" s="327"/>
      <c r="Z25" s="327"/>
      <c r="AA25" s="316"/>
      <c r="AB25" s="328"/>
      <c r="AC25" s="328"/>
      <c r="AD25" s="316"/>
      <c r="AE25" s="289"/>
      <c r="AF25" s="290"/>
    </row>
    <row r="26" spans="1:33" s="1" customFormat="1" ht="16.5" x14ac:dyDescent="0.25">
      <c r="A26" s="291"/>
      <c r="B26" s="317"/>
      <c r="C26" s="279"/>
      <c r="D26" s="279"/>
      <c r="E26" s="279"/>
      <c r="F26" s="280"/>
      <c r="G26" s="323"/>
      <c r="H26" s="324">
        <f t="shared" si="3"/>
        <v>0</v>
      </c>
      <c r="I26" s="313"/>
      <c r="J26" s="314"/>
      <c r="K26" s="315"/>
      <c r="L26" s="316"/>
      <c r="M26" s="315"/>
      <c r="N26" s="315"/>
      <c r="O26" s="316"/>
      <c r="P26" s="315"/>
      <c r="Q26" s="315"/>
      <c r="R26" s="316"/>
      <c r="S26" s="315"/>
      <c r="T26" s="315"/>
      <c r="U26" s="316"/>
      <c r="V26" s="326"/>
      <c r="W26" s="326"/>
      <c r="X26" s="316"/>
      <c r="Y26" s="327"/>
      <c r="Z26" s="327"/>
      <c r="AA26" s="316"/>
      <c r="AB26" s="328"/>
      <c r="AC26" s="328"/>
      <c r="AD26" s="316"/>
      <c r="AE26" s="289"/>
      <c r="AF26" s="290"/>
    </row>
    <row r="27" spans="1:33" s="1" customFormat="1" ht="16.5" x14ac:dyDescent="0.25">
      <c r="A27" s="291"/>
      <c r="B27" s="317"/>
      <c r="C27" s="279"/>
      <c r="D27" s="279"/>
      <c r="E27" s="279"/>
      <c r="F27" s="280"/>
      <c r="G27" s="323"/>
      <c r="H27" s="324">
        <f t="shared" si="3"/>
        <v>0</v>
      </c>
      <c r="I27" s="313"/>
      <c r="J27" s="314"/>
      <c r="K27" s="315"/>
      <c r="L27" s="316"/>
      <c r="M27" s="315"/>
      <c r="N27" s="315"/>
      <c r="O27" s="316"/>
      <c r="P27" s="325"/>
      <c r="Q27" s="315"/>
      <c r="R27" s="325"/>
      <c r="S27" s="315"/>
      <c r="T27" s="315"/>
      <c r="U27" s="316"/>
      <c r="V27" s="326"/>
      <c r="W27" s="326"/>
      <c r="X27" s="316"/>
      <c r="Y27" s="327"/>
      <c r="Z27" s="327"/>
      <c r="AA27" s="316"/>
      <c r="AB27" s="328"/>
      <c r="AC27" s="328"/>
      <c r="AD27" s="316"/>
      <c r="AE27" s="289"/>
      <c r="AF27" s="290"/>
    </row>
    <row r="28" spans="1:33" s="1" customFormat="1" ht="16.5" x14ac:dyDescent="0.25">
      <c r="A28" s="291"/>
      <c r="B28" s="317"/>
      <c r="C28" s="279"/>
      <c r="D28" s="279"/>
      <c r="E28" s="279"/>
      <c r="F28" s="280"/>
      <c r="G28" s="323"/>
      <c r="H28" s="324">
        <f t="shared" si="3"/>
        <v>0</v>
      </c>
      <c r="I28" s="313"/>
      <c r="J28" s="314"/>
      <c r="K28" s="315"/>
      <c r="L28" s="316"/>
      <c r="M28" s="315"/>
      <c r="N28" s="315"/>
      <c r="O28" s="316"/>
      <c r="P28" s="315"/>
      <c r="Q28" s="315"/>
      <c r="R28" s="316"/>
      <c r="S28" s="315"/>
      <c r="T28" s="315"/>
      <c r="U28" s="316"/>
      <c r="V28" s="326"/>
      <c r="W28" s="326"/>
      <c r="X28" s="316"/>
      <c r="Y28" s="327"/>
      <c r="Z28" s="327"/>
      <c r="AA28" s="316"/>
      <c r="AB28" s="328"/>
      <c r="AC28" s="328"/>
      <c r="AD28" s="316"/>
      <c r="AE28" s="289"/>
      <c r="AF28" s="290"/>
    </row>
    <row r="29" spans="1:33" s="1" customFormat="1" ht="17.25" thickBot="1" x14ac:dyDescent="0.3">
      <c r="A29" s="291"/>
      <c r="B29" s="317"/>
      <c r="C29" s="279"/>
      <c r="D29" s="279"/>
      <c r="E29" s="279"/>
      <c r="F29" s="280"/>
      <c r="G29" s="323"/>
      <c r="H29" s="329">
        <f t="shared" si="3"/>
        <v>0</v>
      </c>
      <c r="I29" s="418"/>
      <c r="J29" s="488"/>
      <c r="K29" s="463"/>
      <c r="L29" s="489"/>
      <c r="M29" s="463"/>
      <c r="N29" s="463"/>
      <c r="O29" s="489"/>
      <c r="P29" s="462"/>
      <c r="Q29" s="463"/>
      <c r="R29" s="462"/>
      <c r="S29" s="463"/>
      <c r="T29" s="463"/>
      <c r="U29" s="464"/>
      <c r="V29" s="490"/>
      <c r="W29" s="490"/>
      <c r="X29" s="464"/>
      <c r="Y29" s="491"/>
      <c r="Z29" s="491"/>
      <c r="AA29" s="464"/>
      <c r="AB29" s="492"/>
      <c r="AC29" s="492"/>
      <c r="AD29" s="464"/>
      <c r="AE29" s="465"/>
      <c r="AF29" s="486"/>
    </row>
    <row r="30" spans="1:33" s="1" customFormat="1" thickTop="1" thickBot="1" x14ac:dyDescent="0.3">
      <c r="A30" s="291"/>
      <c r="B30" s="319"/>
      <c r="C30" s="301"/>
      <c r="D30" s="301"/>
      <c r="E30" s="301"/>
      <c r="F30" s="320"/>
      <c r="G30" s="331"/>
      <c r="H30" s="332">
        <f>SUM(H23:H29)</f>
        <v>0</v>
      </c>
      <c r="I30" s="412">
        <f>SUM(I23:I29)</f>
        <v>0</v>
      </c>
      <c r="J30" s="473">
        <f>SUM(J23:J29)</f>
        <v>0</v>
      </c>
      <c r="K30" s="474"/>
      <c r="L30" s="470"/>
      <c r="M30" s="473">
        <f>SUM(M23:M29)</f>
        <v>0</v>
      </c>
      <c r="N30" s="474"/>
      <c r="O30" s="477"/>
      <c r="P30" s="473">
        <f>SUM(P23:P29)</f>
        <v>0</v>
      </c>
      <c r="Q30" s="474"/>
      <c r="R30" s="470"/>
      <c r="S30" s="473">
        <f>SUM(S23:S29)</f>
        <v>0</v>
      </c>
      <c r="T30" s="474"/>
      <c r="U30" s="470"/>
      <c r="V30" s="473">
        <f>SUM(V23:V29)</f>
        <v>0</v>
      </c>
      <c r="W30" s="478"/>
      <c r="X30" s="470"/>
      <c r="Y30" s="473">
        <f>SUM(Y23:Y29)</f>
        <v>0</v>
      </c>
      <c r="Z30" s="479"/>
      <c r="AA30" s="470"/>
      <c r="AB30" s="473">
        <f>SUM(AB23:AB29)</f>
        <v>0</v>
      </c>
      <c r="AC30" s="480"/>
      <c r="AD30" s="470"/>
      <c r="AE30" s="473">
        <f>SUM(AE23:AE29)</f>
        <v>0</v>
      </c>
      <c r="AF30" s="472">
        <f>SUM(L30+O30+R30+U30+X30+AA30+AD30)</f>
        <v>0</v>
      </c>
      <c r="AG30" s="306"/>
    </row>
    <row r="31" spans="1:33" s="1" customFormat="1" ht="17.25" thickTop="1" x14ac:dyDescent="0.25">
      <c r="A31" s="307"/>
      <c r="B31" s="333"/>
      <c r="C31" s="273"/>
      <c r="D31" s="273"/>
      <c r="E31" s="273"/>
      <c r="F31" s="334"/>
      <c r="G31" s="335"/>
      <c r="H31" s="277" t="s">
        <v>90</v>
      </c>
      <c r="I31" s="396"/>
      <c r="J31" s="419"/>
      <c r="K31" s="420"/>
      <c r="L31" s="429"/>
      <c r="M31" s="420"/>
      <c r="N31" s="420"/>
      <c r="O31" s="425"/>
      <c r="P31" s="420"/>
      <c r="Q31" s="420"/>
      <c r="R31" s="425"/>
      <c r="S31" s="420"/>
      <c r="T31" s="420"/>
      <c r="U31" s="425"/>
      <c r="V31" s="426"/>
      <c r="W31" s="426"/>
      <c r="X31" s="426"/>
      <c r="Y31" s="426"/>
      <c r="Z31" s="426"/>
      <c r="AA31" s="426"/>
      <c r="AB31" s="426"/>
      <c r="AC31" s="426"/>
      <c r="AD31" s="426"/>
      <c r="AE31" s="427"/>
      <c r="AF31" s="428"/>
    </row>
    <row r="32" spans="1:33" s="1" customFormat="1" ht="16.5" x14ac:dyDescent="0.25">
      <c r="A32" s="291"/>
      <c r="B32" s="336"/>
      <c r="C32" s="279"/>
      <c r="D32" s="279"/>
      <c r="E32" s="279"/>
      <c r="F32" s="280"/>
      <c r="G32" s="323"/>
      <c r="H32" s="324">
        <f>I32-J32-M32-P32-S32-V32-Y32-Y32-Y32-AB32</f>
        <v>0</v>
      </c>
      <c r="I32" s="283"/>
      <c r="J32" s="314"/>
      <c r="K32" s="315"/>
      <c r="L32" s="316"/>
      <c r="M32" s="315"/>
      <c r="N32" s="315"/>
      <c r="O32" s="316"/>
      <c r="P32" s="315"/>
      <c r="Q32" s="315"/>
      <c r="R32" s="316"/>
      <c r="S32" s="315"/>
      <c r="T32" s="315"/>
      <c r="U32" s="316"/>
      <c r="V32" s="288"/>
      <c r="W32" s="288"/>
      <c r="X32" s="288"/>
      <c r="Y32" s="288"/>
      <c r="Z32" s="288"/>
      <c r="AA32" s="288"/>
      <c r="AB32" s="288"/>
      <c r="AC32" s="288"/>
      <c r="AD32" s="288"/>
      <c r="AE32" s="289"/>
      <c r="AF32" s="290"/>
    </row>
    <row r="33" spans="1:71" s="1" customFormat="1" ht="16.5" x14ac:dyDescent="0.25">
      <c r="A33" s="291"/>
      <c r="B33" s="336"/>
      <c r="C33" s="279"/>
      <c r="D33" s="279"/>
      <c r="E33" s="279"/>
      <c r="F33" s="280"/>
      <c r="G33" s="323"/>
      <c r="H33" s="324">
        <f t="shared" ref="H33:H41" si="4">I33-J33-M33-P33-S33-V33-Y33-Y33-Y33-AB33</f>
        <v>0</v>
      </c>
      <c r="I33" s="283"/>
      <c r="J33" s="314"/>
      <c r="K33" s="315"/>
      <c r="L33" s="316"/>
      <c r="M33" s="315"/>
      <c r="N33" s="315"/>
      <c r="O33" s="316"/>
      <c r="P33" s="315"/>
      <c r="Q33" s="315"/>
      <c r="R33" s="316"/>
      <c r="S33" s="315"/>
      <c r="T33" s="315"/>
      <c r="U33" s="316"/>
      <c r="V33" s="288"/>
      <c r="W33" s="288"/>
      <c r="X33" s="288"/>
      <c r="Y33" s="288"/>
      <c r="Z33" s="288"/>
      <c r="AA33" s="288"/>
      <c r="AB33" s="288"/>
      <c r="AC33" s="288"/>
      <c r="AD33" s="288"/>
      <c r="AE33" s="289"/>
      <c r="AF33" s="290"/>
    </row>
    <row r="34" spans="1:71" s="1" customFormat="1" ht="16.5" x14ac:dyDescent="0.25">
      <c r="A34" s="291"/>
      <c r="B34" s="336"/>
      <c r="C34" s="279"/>
      <c r="D34" s="279"/>
      <c r="E34" s="279"/>
      <c r="F34" s="280"/>
      <c r="G34" s="323"/>
      <c r="H34" s="324">
        <f t="shared" si="4"/>
        <v>0</v>
      </c>
      <c r="I34" s="283"/>
      <c r="J34" s="314"/>
      <c r="K34" s="315"/>
      <c r="L34" s="316"/>
      <c r="M34" s="315"/>
      <c r="N34" s="315"/>
      <c r="O34" s="316"/>
      <c r="P34" s="315"/>
      <c r="Q34" s="315"/>
      <c r="R34" s="316"/>
      <c r="S34" s="315"/>
      <c r="T34" s="315"/>
      <c r="U34" s="316"/>
      <c r="V34" s="288"/>
      <c r="W34" s="288"/>
      <c r="X34" s="288"/>
      <c r="Y34" s="288"/>
      <c r="Z34" s="288"/>
      <c r="AA34" s="288"/>
      <c r="AB34" s="288"/>
      <c r="AC34" s="288"/>
      <c r="AD34" s="288"/>
      <c r="AE34" s="289"/>
      <c r="AF34" s="290"/>
    </row>
    <row r="35" spans="1:71" s="1" customFormat="1" ht="16.5" x14ac:dyDescent="0.25">
      <c r="A35" s="291"/>
      <c r="B35" s="336"/>
      <c r="C35" s="279"/>
      <c r="D35" s="279"/>
      <c r="E35" s="279"/>
      <c r="F35" s="280"/>
      <c r="G35" s="323"/>
      <c r="H35" s="324">
        <f t="shared" si="4"/>
        <v>0</v>
      </c>
      <c r="I35" s="283"/>
      <c r="J35" s="314"/>
      <c r="K35" s="315"/>
      <c r="L35" s="316"/>
      <c r="M35" s="315"/>
      <c r="N35" s="315"/>
      <c r="O35" s="316"/>
      <c r="P35" s="315"/>
      <c r="Q35" s="315"/>
      <c r="R35" s="316"/>
      <c r="S35" s="315"/>
      <c r="T35" s="315"/>
      <c r="U35" s="316"/>
      <c r="V35" s="288"/>
      <c r="W35" s="288"/>
      <c r="X35" s="288"/>
      <c r="Y35" s="288"/>
      <c r="Z35" s="288"/>
      <c r="AA35" s="288"/>
      <c r="AB35" s="288"/>
      <c r="AC35" s="288"/>
      <c r="AD35" s="288"/>
      <c r="AE35" s="289"/>
      <c r="AF35" s="290"/>
    </row>
    <row r="36" spans="1:71" s="1" customFormat="1" ht="16.5" x14ac:dyDescent="0.25">
      <c r="A36" s="291"/>
      <c r="B36" s="336"/>
      <c r="C36" s="279"/>
      <c r="D36" s="279"/>
      <c r="E36" s="279"/>
      <c r="F36" s="280"/>
      <c r="G36" s="323"/>
      <c r="H36" s="324">
        <f t="shared" si="4"/>
        <v>0</v>
      </c>
      <c r="I36" s="283"/>
      <c r="J36" s="314"/>
      <c r="K36" s="315"/>
      <c r="L36" s="316"/>
      <c r="M36" s="315"/>
      <c r="N36" s="315"/>
      <c r="O36" s="316"/>
      <c r="P36" s="315"/>
      <c r="Q36" s="315"/>
      <c r="R36" s="316"/>
      <c r="S36" s="315"/>
      <c r="T36" s="315"/>
      <c r="U36" s="316"/>
      <c r="V36" s="288"/>
      <c r="W36" s="288"/>
      <c r="X36" s="288"/>
      <c r="Y36" s="288"/>
      <c r="Z36" s="288"/>
      <c r="AA36" s="288"/>
      <c r="AB36" s="288"/>
      <c r="AC36" s="288"/>
      <c r="AD36" s="288"/>
      <c r="AE36" s="289"/>
      <c r="AF36" s="290"/>
    </row>
    <row r="37" spans="1:71" s="1" customFormat="1" ht="16.5" x14ac:dyDescent="0.25">
      <c r="A37" s="291"/>
      <c r="B37" s="336"/>
      <c r="C37" s="279"/>
      <c r="D37" s="279"/>
      <c r="E37" s="279"/>
      <c r="F37" s="280"/>
      <c r="G37" s="323"/>
      <c r="H37" s="324">
        <f t="shared" si="4"/>
        <v>0</v>
      </c>
      <c r="I37" s="283"/>
      <c r="J37" s="314"/>
      <c r="K37" s="315"/>
      <c r="L37" s="316"/>
      <c r="M37" s="315"/>
      <c r="N37" s="315"/>
      <c r="O37" s="316"/>
      <c r="P37" s="315"/>
      <c r="Q37" s="315"/>
      <c r="R37" s="316"/>
      <c r="S37" s="315"/>
      <c r="T37" s="315"/>
      <c r="U37" s="316"/>
      <c r="V37" s="288"/>
      <c r="W37" s="288"/>
      <c r="X37" s="288"/>
      <c r="Y37" s="288"/>
      <c r="Z37" s="288"/>
      <c r="AA37" s="288"/>
      <c r="AB37" s="288"/>
      <c r="AC37" s="288"/>
      <c r="AD37" s="288"/>
      <c r="AE37" s="289"/>
      <c r="AF37" s="290"/>
    </row>
    <row r="38" spans="1:71" s="1" customFormat="1" ht="16.5" x14ac:dyDescent="0.25">
      <c r="A38" s="291"/>
      <c r="B38" s="336"/>
      <c r="C38" s="279"/>
      <c r="D38" s="279"/>
      <c r="E38" s="279"/>
      <c r="F38" s="280"/>
      <c r="G38" s="323"/>
      <c r="H38" s="324">
        <f t="shared" si="4"/>
        <v>0</v>
      </c>
      <c r="I38" s="283"/>
      <c r="J38" s="314"/>
      <c r="K38" s="315"/>
      <c r="L38" s="316"/>
      <c r="M38" s="315"/>
      <c r="N38" s="315"/>
      <c r="O38" s="316"/>
      <c r="P38" s="315"/>
      <c r="Q38" s="315"/>
      <c r="R38" s="316"/>
      <c r="S38" s="315"/>
      <c r="T38" s="315"/>
      <c r="U38" s="316"/>
      <c r="V38" s="288"/>
      <c r="W38" s="288"/>
      <c r="X38" s="288"/>
      <c r="Y38" s="288"/>
      <c r="Z38" s="288"/>
      <c r="AA38" s="288"/>
      <c r="AB38" s="288"/>
      <c r="AC38" s="288"/>
      <c r="AD38" s="288"/>
      <c r="AE38" s="289"/>
      <c r="AF38" s="290"/>
    </row>
    <row r="39" spans="1:71" s="1" customFormat="1" ht="16.5" x14ac:dyDescent="0.25">
      <c r="A39" s="291"/>
      <c r="B39" s="336"/>
      <c r="C39" s="279"/>
      <c r="D39" s="279"/>
      <c r="E39" s="279"/>
      <c r="F39" s="280"/>
      <c r="G39" s="323"/>
      <c r="H39" s="324">
        <f t="shared" si="4"/>
        <v>0</v>
      </c>
      <c r="I39" s="283"/>
      <c r="J39" s="314"/>
      <c r="K39" s="315"/>
      <c r="L39" s="316"/>
      <c r="M39" s="315"/>
      <c r="N39" s="315"/>
      <c r="O39" s="316"/>
      <c r="P39" s="315"/>
      <c r="Q39" s="315"/>
      <c r="R39" s="316"/>
      <c r="S39" s="315"/>
      <c r="T39" s="315"/>
      <c r="U39" s="316"/>
      <c r="V39" s="288"/>
      <c r="W39" s="288"/>
      <c r="X39" s="288"/>
      <c r="Y39" s="288"/>
      <c r="Z39" s="288"/>
      <c r="AA39" s="288"/>
      <c r="AB39" s="288"/>
      <c r="AC39" s="288"/>
      <c r="AD39" s="288"/>
      <c r="AE39" s="289"/>
      <c r="AF39" s="290"/>
    </row>
    <row r="40" spans="1:71" s="1" customFormat="1" ht="16.5" x14ac:dyDescent="0.25">
      <c r="A40" s="291"/>
      <c r="B40" s="337"/>
      <c r="C40" s="279"/>
      <c r="D40" s="279"/>
      <c r="E40" s="279"/>
      <c r="F40" s="280"/>
      <c r="G40" s="323"/>
      <c r="H40" s="324">
        <f t="shared" si="4"/>
        <v>0</v>
      </c>
      <c r="I40" s="283"/>
      <c r="J40" s="314"/>
      <c r="K40" s="315"/>
      <c r="L40" s="316"/>
      <c r="M40" s="315"/>
      <c r="N40" s="315"/>
      <c r="O40" s="316"/>
      <c r="P40" s="315"/>
      <c r="Q40" s="315"/>
      <c r="R40" s="316"/>
      <c r="S40" s="315"/>
      <c r="T40" s="315"/>
      <c r="U40" s="316"/>
      <c r="V40" s="288"/>
      <c r="W40" s="288"/>
      <c r="X40" s="288"/>
      <c r="Y40" s="288"/>
      <c r="Z40" s="288"/>
      <c r="AA40" s="288"/>
      <c r="AB40" s="288"/>
      <c r="AC40" s="288"/>
      <c r="AD40" s="288"/>
      <c r="AE40" s="289"/>
      <c r="AF40" s="290"/>
    </row>
    <row r="41" spans="1:71" s="1" customFormat="1" ht="17.25" thickBot="1" x14ac:dyDescent="0.3">
      <c r="A41" s="291"/>
      <c r="B41" s="337"/>
      <c r="C41" s="279"/>
      <c r="D41" s="279"/>
      <c r="E41" s="279"/>
      <c r="F41" s="280"/>
      <c r="G41" s="323"/>
      <c r="H41" s="329">
        <f t="shared" si="4"/>
        <v>0</v>
      </c>
      <c r="I41" s="417"/>
      <c r="J41" s="459"/>
      <c r="K41" s="460"/>
      <c r="L41" s="485"/>
      <c r="M41" s="460"/>
      <c r="N41" s="460"/>
      <c r="O41" s="485"/>
      <c r="P41" s="460"/>
      <c r="Q41" s="460"/>
      <c r="R41" s="485"/>
      <c r="S41" s="483"/>
      <c r="T41" s="460"/>
      <c r="U41" s="485"/>
      <c r="V41" s="464"/>
      <c r="W41" s="464"/>
      <c r="X41" s="464"/>
      <c r="Y41" s="464"/>
      <c r="Z41" s="464"/>
      <c r="AA41" s="464"/>
      <c r="AB41" s="464"/>
      <c r="AC41" s="464"/>
      <c r="AD41" s="464"/>
      <c r="AE41" s="465"/>
      <c r="AF41" s="486"/>
    </row>
    <row r="42" spans="1:71" s="1" customFormat="1" thickTop="1" thickBot="1" x14ac:dyDescent="0.3">
      <c r="A42" s="291"/>
      <c r="B42" s="338"/>
      <c r="C42" s="301"/>
      <c r="D42" s="301"/>
      <c r="E42" s="301"/>
      <c r="F42" s="320"/>
      <c r="G42" s="331"/>
      <c r="H42" s="339">
        <f>SUM(H32:H41)</f>
        <v>0</v>
      </c>
      <c r="I42" s="413">
        <f>SUM(I32:I41)</f>
        <v>0</v>
      </c>
      <c r="J42" s="473">
        <f>SUM(J32:J41)</f>
        <v>0</v>
      </c>
      <c r="K42" s="474"/>
      <c r="L42" s="470"/>
      <c r="M42" s="473">
        <f>SUM(M32:M41)</f>
        <v>0</v>
      </c>
      <c r="N42" s="474"/>
      <c r="O42" s="470"/>
      <c r="P42" s="473">
        <f>SUM(P32:P41)</f>
        <v>0</v>
      </c>
      <c r="Q42" s="474"/>
      <c r="R42" s="476"/>
      <c r="S42" s="473">
        <f>SUM(S32:S41)</f>
        <v>0</v>
      </c>
      <c r="T42" s="474"/>
      <c r="U42" s="470"/>
      <c r="V42" s="473">
        <f>SUM(V32:V41)</f>
        <v>0</v>
      </c>
      <c r="W42" s="470"/>
      <c r="X42" s="470"/>
      <c r="Y42" s="473">
        <f>SUM(Y32:Y41)</f>
        <v>0</v>
      </c>
      <c r="Z42" s="470"/>
      <c r="AA42" s="470"/>
      <c r="AB42" s="473">
        <f>SUM(AB32:AB41)</f>
        <v>0</v>
      </c>
      <c r="AC42" s="470"/>
      <c r="AD42" s="470"/>
      <c r="AE42" s="473">
        <f>SUM(AE32:AE41)</f>
        <v>0</v>
      </c>
      <c r="AF42" s="472">
        <f>SUM(L42+O42+R42+U42+X42+AA42+AD42)</f>
        <v>0</v>
      </c>
      <c r="AG42" s="306"/>
    </row>
    <row r="43" spans="1:71" s="1" customFormat="1" ht="17.25" thickTop="1" x14ac:dyDescent="0.25">
      <c r="A43" s="307"/>
      <c r="B43" s="340"/>
      <c r="C43" s="309"/>
      <c r="D43" s="309"/>
      <c r="E43" s="309"/>
      <c r="F43" s="310"/>
      <c r="G43" s="322"/>
      <c r="H43" s="277" t="s">
        <v>90</v>
      </c>
      <c r="I43" s="396"/>
      <c r="J43" s="419"/>
      <c r="K43" s="420"/>
      <c r="L43" s="429"/>
      <c r="M43" s="420"/>
      <c r="N43" s="420"/>
      <c r="O43" s="425"/>
      <c r="P43" s="420"/>
      <c r="Q43" s="420"/>
      <c r="R43" s="425"/>
      <c r="S43" s="424"/>
      <c r="T43" s="420"/>
      <c r="U43" s="425"/>
      <c r="V43" s="426"/>
      <c r="W43" s="426"/>
      <c r="X43" s="426"/>
      <c r="Y43" s="426"/>
      <c r="Z43" s="426"/>
      <c r="AA43" s="426"/>
      <c r="AB43" s="426"/>
      <c r="AC43" s="426"/>
      <c r="AD43" s="426"/>
      <c r="AE43" s="427"/>
      <c r="AF43" s="428"/>
    </row>
    <row r="44" spans="1:71" s="344" customFormat="1" ht="16.5" x14ac:dyDescent="0.25">
      <c r="A44" s="291"/>
      <c r="B44" s="336"/>
      <c r="C44" s="279"/>
      <c r="D44" s="279"/>
      <c r="E44" s="279"/>
      <c r="F44" s="280"/>
      <c r="G44" s="323"/>
      <c r="H44" s="324">
        <f t="shared" ref="H44:H49" si="5">I44-J44-M44-P44-S44-V44-Y44-Y44-Y44-AB44</f>
        <v>0</v>
      </c>
      <c r="I44" s="341"/>
      <c r="J44" s="314"/>
      <c r="K44" s="315"/>
      <c r="L44" s="316"/>
      <c r="M44" s="315"/>
      <c r="N44" s="315"/>
      <c r="O44" s="316"/>
      <c r="P44" s="342"/>
      <c r="Q44" s="315"/>
      <c r="R44" s="343"/>
      <c r="S44" s="325"/>
      <c r="T44" s="315"/>
      <c r="U44" s="316"/>
      <c r="V44" s="288"/>
      <c r="W44" s="288"/>
      <c r="X44" s="288"/>
      <c r="Y44" s="288"/>
      <c r="Z44" s="288"/>
      <c r="AA44" s="288"/>
      <c r="AB44" s="288"/>
      <c r="AC44" s="288"/>
      <c r="AD44" s="288"/>
      <c r="AE44" s="289"/>
      <c r="AF44" s="298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1" s="345" customFormat="1" ht="16.5" x14ac:dyDescent="0.25">
      <c r="A45" s="291"/>
      <c r="B45" s="336"/>
      <c r="C45" s="279"/>
      <c r="D45" s="279"/>
      <c r="E45" s="279"/>
      <c r="F45" s="280"/>
      <c r="G45" s="323"/>
      <c r="H45" s="324">
        <f t="shared" si="5"/>
        <v>0</v>
      </c>
      <c r="I45" s="341"/>
      <c r="J45" s="314"/>
      <c r="K45" s="315"/>
      <c r="L45" s="316"/>
      <c r="M45" s="315"/>
      <c r="N45" s="315"/>
      <c r="O45" s="316"/>
      <c r="P45" s="342"/>
      <c r="Q45" s="315"/>
      <c r="R45" s="343"/>
      <c r="S45" s="325"/>
      <c r="T45" s="315"/>
      <c r="U45" s="316"/>
      <c r="V45" s="288"/>
      <c r="W45" s="288"/>
      <c r="X45" s="288"/>
      <c r="Y45" s="288"/>
      <c r="Z45" s="288"/>
      <c r="AA45" s="288"/>
      <c r="AB45" s="288"/>
      <c r="AC45" s="288"/>
      <c r="AD45" s="288"/>
      <c r="AE45" s="289"/>
      <c r="AF45" s="298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s="345" customFormat="1" ht="16.5" x14ac:dyDescent="0.25">
      <c r="A46" s="291"/>
      <c r="B46" s="337"/>
      <c r="C46" s="279"/>
      <c r="D46" s="279"/>
      <c r="E46" s="279"/>
      <c r="F46" s="280"/>
      <c r="G46" s="323"/>
      <c r="H46" s="324">
        <f t="shared" si="5"/>
        <v>0</v>
      </c>
      <c r="I46" s="341"/>
      <c r="J46" s="314"/>
      <c r="K46" s="315"/>
      <c r="L46" s="316"/>
      <c r="M46" s="315"/>
      <c r="N46" s="315"/>
      <c r="O46" s="316"/>
      <c r="P46" s="342"/>
      <c r="Q46" s="315"/>
      <c r="R46" s="343"/>
      <c r="S46" s="325"/>
      <c r="T46" s="315"/>
      <c r="U46" s="316"/>
      <c r="V46" s="288"/>
      <c r="W46" s="288"/>
      <c r="X46" s="288"/>
      <c r="Y46" s="288"/>
      <c r="Z46" s="288"/>
      <c r="AA46" s="288"/>
      <c r="AB46" s="288"/>
      <c r="AC46" s="288"/>
      <c r="AD46" s="288"/>
      <c r="AE46" s="289"/>
      <c r="AF46" s="298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s="345" customFormat="1" ht="16.5" x14ac:dyDescent="0.25">
      <c r="A47" s="291"/>
      <c r="B47" s="337"/>
      <c r="C47" s="279"/>
      <c r="D47" s="279"/>
      <c r="E47" s="279"/>
      <c r="F47" s="280"/>
      <c r="G47" s="323"/>
      <c r="H47" s="324">
        <f t="shared" si="5"/>
        <v>0</v>
      </c>
      <c r="I47" s="341"/>
      <c r="J47" s="314"/>
      <c r="K47" s="315"/>
      <c r="L47" s="316"/>
      <c r="M47" s="315"/>
      <c r="N47" s="315"/>
      <c r="O47" s="316"/>
      <c r="P47" s="342"/>
      <c r="Q47" s="315"/>
      <c r="R47" s="343"/>
      <c r="S47" s="325"/>
      <c r="T47" s="315"/>
      <c r="U47" s="316"/>
      <c r="V47" s="288"/>
      <c r="W47" s="288"/>
      <c r="X47" s="288"/>
      <c r="Y47" s="288"/>
      <c r="Z47" s="288"/>
      <c r="AA47" s="288"/>
      <c r="AB47" s="288"/>
      <c r="AC47" s="288"/>
      <c r="AD47" s="288"/>
      <c r="AE47" s="289"/>
      <c r="AF47" s="298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s="345" customFormat="1" ht="16.5" x14ac:dyDescent="0.25">
      <c r="A48" s="291"/>
      <c r="B48" s="337"/>
      <c r="C48" s="279"/>
      <c r="D48" s="279"/>
      <c r="E48" s="279"/>
      <c r="F48" s="280"/>
      <c r="G48" s="323"/>
      <c r="H48" s="324">
        <f t="shared" si="5"/>
        <v>0</v>
      </c>
      <c r="I48" s="295"/>
      <c r="J48" s="314"/>
      <c r="K48" s="315"/>
      <c r="L48" s="316"/>
      <c r="M48" s="325"/>
      <c r="N48" s="315"/>
      <c r="O48" s="325"/>
      <c r="P48" s="325"/>
      <c r="Q48" s="315"/>
      <c r="R48" s="325"/>
      <c r="S48" s="325"/>
      <c r="T48" s="315"/>
      <c r="U48" s="316"/>
      <c r="V48" s="288"/>
      <c r="W48" s="288"/>
      <c r="X48" s="288"/>
      <c r="Y48" s="288"/>
      <c r="Z48" s="288"/>
      <c r="AA48" s="288"/>
      <c r="AB48" s="288"/>
      <c r="AC48" s="288"/>
      <c r="AD48" s="288"/>
      <c r="AE48" s="289"/>
      <c r="AF48" s="298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s="345" customFormat="1" ht="17.25" thickBot="1" x14ac:dyDescent="0.3">
      <c r="A49" s="291"/>
      <c r="B49" s="337"/>
      <c r="C49" s="279"/>
      <c r="D49" s="279"/>
      <c r="E49" s="279"/>
      <c r="F49" s="280"/>
      <c r="G49" s="323"/>
      <c r="H49" s="329">
        <f t="shared" si="5"/>
        <v>0</v>
      </c>
      <c r="I49" s="416"/>
      <c r="J49" s="459"/>
      <c r="K49" s="460"/>
      <c r="L49" s="485"/>
      <c r="M49" s="483"/>
      <c r="N49" s="460"/>
      <c r="O49" s="483"/>
      <c r="P49" s="483"/>
      <c r="Q49" s="460"/>
      <c r="R49" s="483"/>
      <c r="S49" s="483"/>
      <c r="T49" s="460"/>
      <c r="U49" s="485"/>
      <c r="V49" s="464"/>
      <c r="W49" s="464"/>
      <c r="X49" s="464"/>
      <c r="Y49" s="464"/>
      <c r="Z49" s="464"/>
      <c r="AA49" s="464"/>
      <c r="AB49" s="464"/>
      <c r="AC49" s="464"/>
      <c r="AD49" s="464"/>
      <c r="AE49" s="465"/>
      <c r="AF49" s="466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s="345" customFormat="1" thickTop="1" thickBot="1" x14ac:dyDescent="0.3">
      <c r="A50" s="291"/>
      <c r="B50" s="338"/>
      <c r="C50" s="301"/>
      <c r="D50" s="301"/>
      <c r="E50" s="301"/>
      <c r="F50" s="320"/>
      <c r="G50" s="331"/>
      <c r="H50" s="339">
        <f>SUM(H44:H49)</f>
        <v>0</v>
      </c>
      <c r="I50" s="413">
        <f>SUM(I44:I49)</f>
        <v>0</v>
      </c>
      <c r="J50" s="473">
        <f>SUM(J44:J49)</f>
        <v>0</v>
      </c>
      <c r="K50" s="474"/>
      <c r="L50" s="470"/>
      <c r="M50" s="473">
        <f>SUM(M44:M49)</f>
        <v>0</v>
      </c>
      <c r="N50" s="474"/>
      <c r="O50" s="475"/>
      <c r="P50" s="473">
        <f>SUM(P44:P49)</f>
        <v>0</v>
      </c>
      <c r="Q50" s="474"/>
      <c r="R50" s="475"/>
      <c r="S50" s="473">
        <f>SUM(S44:S49)</f>
        <v>0</v>
      </c>
      <c r="T50" s="474"/>
      <c r="U50" s="470"/>
      <c r="V50" s="473">
        <f>SUM(V44:V49)</f>
        <v>0</v>
      </c>
      <c r="W50" s="470"/>
      <c r="X50" s="470"/>
      <c r="Y50" s="473">
        <f>SUM(Y44:Y49)</f>
        <v>0</v>
      </c>
      <c r="Z50" s="470"/>
      <c r="AA50" s="470"/>
      <c r="AB50" s="473">
        <f>SUM(AB44:AB49)</f>
        <v>0</v>
      </c>
      <c r="AC50" s="470"/>
      <c r="AD50" s="470"/>
      <c r="AE50" s="473">
        <f>SUM(AE44:AE49)</f>
        <v>0</v>
      </c>
      <c r="AF50" s="472">
        <f>SUM(L50+O50+R50+U50+X50+AA50+AD50)</f>
        <v>0</v>
      </c>
      <c r="AG50" s="346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s="345" customFormat="1" ht="18.75" customHeight="1" thickTop="1" x14ac:dyDescent="0.25">
      <c r="A51" s="307"/>
      <c r="B51" s="308"/>
      <c r="C51" s="309"/>
      <c r="D51" s="309"/>
      <c r="E51" s="309"/>
      <c r="F51" s="310"/>
      <c r="G51" s="322"/>
      <c r="H51" s="277" t="s">
        <v>90</v>
      </c>
      <c r="I51" s="396"/>
      <c r="J51" s="438"/>
      <c r="K51" s="439"/>
      <c r="L51" s="429"/>
      <c r="M51" s="439"/>
      <c r="N51" s="439"/>
      <c r="O51" s="425"/>
      <c r="P51" s="439"/>
      <c r="Q51" s="439"/>
      <c r="R51" s="425"/>
      <c r="S51" s="424"/>
      <c r="T51" s="439"/>
      <c r="U51" s="425"/>
      <c r="V51" s="426"/>
      <c r="W51" s="426"/>
      <c r="X51" s="426"/>
      <c r="Y51" s="426"/>
      <c r="Z51" s="426"/>
      <c r="AA51" s="426"/>
      <c r="AB51" s="426"/>
      <c r="AC51" s="426"/>
      <c r="AD51" s="426"/>
      <c r="AE51" s="427"/>
      <c r="AF51" s="440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s="345" customFormat="1" ht="18" customHeight="1" x14ac:dyDescent="0.25">
      <c r="A52" s="291"/>
      <c r="B52" s="312"/>
      <c r="C52" s="279"/>
      <c r="D52" s="279"/>
      <c r="E52" s="279"/>
      <c r="F52" s="280"/>
      <c r="G52" s="323"/>
      <c r="H52" s="324">
        <f t="shared" ref="H52:H57" si="6">I52-J52-M52-P52-S52-V52-Y52-Y52-Y52-AB52</f>
        <v>0</v>
      </c>
      <c r="I52" s="283"/>
      <c r="J52" s="314"/>
      <c r="K52" s="315"/>
      <c r="L52" s="347"/>
      <c r="M52" s="315"/>
      <c r="N52" s="315"/>
      <c r="O52" s="316"/>
      <c r="P52" s="325"/>
      <c r="Q52" s="315"/>
      <c r="R52" s="325"/>
      <c r="S52" s="325"/>
      <c r="T52" s="315"/>
      <c r="U52" s="316"/>
      <c r="V52" s="288"/>
      <c r="W52" s="288"/>
      <c r="X52" s="288"/>
      <c r="Y52" s="288"/>
      <c r="Z52" s="288"/>
      <c r="AA52" s="288"/>
      <c r="AB52" s="288"/>
      <c r="AC52" s="288"/>
      <c r="AD52" s="288"/>
      <c r="AE52" s="289"/>
      <c r="AF52" s="290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s="345" customFormat="1" ht="18" customHeight="1" x14ac:dyDescent="0.25">
      <c r="A53" s="291"/>
      <c r="B53" s="312"/>
      <c r="C53" s="279"/>
      <c r="D53" s="279"/>
      <c r="E53" s="279"/>
      <c r="F53" s="280"/>
      <c r="G53" s="323"/>
      <c r="H53" s="324">
        <f t="shared" si="6"/>
        <v>0</v>
      </c>
      <c r="I53" s="283"/>
      <c r="J53" s="314"/>
      <c r="K53" s="315"/>
      <c r="L53" s="347"/>
      <c r="M53" s="315"/>
      <c r="N53" s="315"/>
      <c r="O53" s="325"/>
      <c r="P53" s="325"/>
      <c r="Q53" s="315"/>
      <c r="R53" s="325"/>
      <c r="S53" s="325"/>
      <c r="T53" s="315"/>
      <c r="U53" s="316"/>
      <c r="V53" s="288"/>
      <c r="W53" s="288"/>
      <c r="X53" s="288"/>
      <c r="Y53" s="288"/>
      <c r="Z53" s="288"/>
      <c r="AA53" s="288"/>
      <c r="AB53" s="288"/>
      <c r="AC53" s="288"/>
      <c r="AD53" s="288"/>
      <c r="AE53" s="289"/>
      <c r="AF53" s="290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s="345" customFormat="1" ht="18" customHeight="1" x14ac:dyDescent="0.25">
      <c r="A54" s="291"/>
      <c r="B54" s="317"/>
      <c r="C54" s="279"/>
      <c r="D54" s="279"/>
      <c r="E54" s="279"/>
      <c r="F54" s="280"/>
      <c r="G54" s="323"/>
      <c r="H54" s="324">
        <f t="shared" si="6"/>
        <v>0</v>
      </c>
      <c r="I54" s="283"/>
      <c r="J54" s="314"/>
      <c r="K54" s="315"/>
      <c r="L54" s="347"/>
      <c r="M54" s="315"/>
      <c r="N54" s="315"/>
      <c r="O54" s="316"/>
      <c r="P54" s="325"/>
      <c r="Q54" s="315"/>
      <c r="R54" s="325"/>
      <c r="S54" s="325"/>
      <c r="T54" s="315"/>
      <c r="U54" s="316"/>
      <c r="V54" s="288"/>
      <c r="W54" s="288"/>
      <c r="X54" s="288"/>
      <c r="Y54" s="288"/>
      <c r="Z54" s="288"/>
      <c r="AA54" s="288"/>
      <c r="AB54" s="288"/>
      <c r="AC54" s="288"/>
      <c r="AD54" s="288"/>
      <c r="AE54" s="289"/>
      <c r="AF54" s="290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s="345" customFormat="1" ht="18" customHeight="1" x14ac:dyDescent="0.25">
      <c r="A55" s="291"/>
      <c r="B55" s="317"/>
      <c r="C55" s="279"/>
      <c r="D55" s="279"/>
      <c r="E55" s="279"/>
      <c r="F55" s="280"/>
      <c r="G55" s="323"/>
      <c r="H55" s="324">
        <f t="shared" si="6"/>
        <v>0</v>
      </c>
      <c r="I55" s="283"/>
      <c r="J55" s="314"/>
      <c r="K55" s="315"/>
      <c r="L55" s="347"/>
      <c r="M55" s="315"/>
      <c r="N55" s="315"/>
      <c r="O55" s="325"/>
      <c r="P55" s="325"/>
      <c r="Q55" s="315"/>
      <c r="R55" s="325"/>
      <c r="S55" s="325"/>
      <c r="T55" s="315"/>
      <c r="U55" s="316"/>
      <c r="V55" s="288"/>
      <c r="W55" s="288"/>
      <c r="X55" s="288"/>
      <c r="Y55" s="288"/>
      <c r="Z55" s="288"/>
      <c r="AA55" s="288"/>
      <c r="AB55" s="288"/>
      <c r="AC55" s="288"/>
      <c r="AD55" s="288"/>
      <c r="AE55" s="289"/>
      <c r="AF55" s="290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s="345" customFormat="1" ht="18" customHeight="1" x14ac:dyDescent="0.25">
      <c r="A56" s="291"/>
      <c r="B56" s="317"/>
      <c r="C56" s="279"/>
      <c r="D56" s="279"/>
      <c r="E56" s="279"/>
      <c r="F56" s="280"/>
      <c r="G56" s="323"/>
      <c r="H56" s="324">
        <f t="shared" si="6"/>
        <v>0</v>
      </c>
      <c r="I56" s="330"/>
      <c r="J56" s="314"/>
      <c r="K56" s="315"/>
      <c r="L56" s="347"/>
      <c r="M56" s="325"/>
      <c r="N56" s="315"/>
      <c r="O56" s="325"/>
      <c r="P56" s="325"/>
      <c r="Q56" s="315"/>
      <c r="R56" s="325"/>
      <c r="S56" s="325"/>
      <c r="T56" s="315"/>
      <c r="U56" s="316"/>
      <c r="V56" s="288"/>
      <c r="W56" s="288"/>
      <c r="X56" s="288"/>
      <c r="Y56" s="288"/>
      <c r="Z56" s="288"/>
      <c r="AA56" s="288"/>
      <c r="AB56" s="288"/>
      <c r="AC56" s="288"/>
      <c r="AD56" s="288"/>
      <c r="AE56" s="289"/>
      <c r="AF56" s="290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s="345" customFormat="1" ht="18" customHeight="1" thickBot="1" x14ac:dyDescent="0.3">
      <c r="A57" s="291"/>
      <c r="B57" s="317"/>
      <c r="C57" s="279"/>
      <c r="D57" s="279"/>
      <c r="E57" s="279"/>
      <c r="F57" s="280"/>
      <c r="G57" s="323"/>
      <c r="H57" s="329">
        <f t="shared" si="6"/>
        <v>0</v>
      </c>
      <c r="I57" s="416"/>
      <c r="J57" s="459"/>
      <c r="K57" s="460"/>
      <c r="L57" s="461"/>
      <c r="M57" s="483"/>
      <c r="N57" s="460"/>
      <c r="O57" s="483"/>
      <c r="P57" s="483"/>
      <c r="Q57" s="460"/>
      <c r="R57" s="483"/>
      <c r="S57" s="483"/>
      <c r="T57" s="460"/>
      <c r="U57" s="485"/>
      <c r="V57" s="464"/>
      <c r="W57" s="464"/>
      <c r="X57" s="464"/>
      <c r="Y57" s="464"/>
      <c r="Z57" s="464"/>
      <c r="AA57" s="464"/>
      <c r="AB57" s="464"/>
      <c r="AC57" s="464"/>
      <c r="AD57" s="464"/>
      <c r="AE57" s="465"/>
      <c r="AF57" s="48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s="345" customFormat="1" ht="18.75" customHeight="1" thickTop="1" thickBot="1" x14ac:dyDescent="0.3">
      <c r="A58" s="291"/>
      <c r="B58" s="317"/>
      <c r="C58" s="279"/>
      <c r="D58" s="279"/>
      <c r="E58" s="279"/>
      <c r="F58" s="280"/>
      <c r="G58" s="323"/>
      <c r="H58" s="339">
        <f>SUM(H44:H49)</f>
        <v>0</v>
      </c>
      <c r="I58" s="413">
        <f>SUM(I44:I49)</f>
        <v>0</v>
      </c>
      <c r="J58" s="468">
        <f>SUM(J52:J57)</f>
        <v>0</v>
      </c>
      <c r="K58" s="469"/>
      <c r="L58" s="470"/>
      <c r="M58" s="468">
        <f>SUM(M52:M57)</f>
        <v>0</v>
      </c>
      <c r="N58" s="469"/>
      <c r="O58" s="471"/>
      <c r="P58" s="468">
        <f>SUM(P52:P57)</f>
        <v>0</v>
      </c>
      <c r="Q58" s="469"/>
      <c r="R58" s="471"/>
      <c r="S58" s="468">
        <f>SUM(S52:S57)</f>
        <v>0</v>
      </c>
      <c r="T58" s="469"/>
      <c r="U58" s="470"/>
      <c r="V58" s="468">
        <f>SUM(V52:V57)</f>
        <v>0</v>
      </c>
      <c r="W58" s="470"/>
      <c r="X58" s="470"/>
      <c r="Y58" s="468">
        <f>SUM(Y52:Y57)</f>
        <v>0</v>
      </c>
      <c r="Z58" s="470"/>
      <c r="AA58" s="470"/>
      <c r="AB58" s="468">
        <f>SUM(AB52:AB57)</f>
        <v>0</v>
      </c>
      <c r="AC58" s="470"/>
      <c r="AD58" s="470"/>
      <c r="AE58" s="468">
        <f>SUM(AE52:AE57)</f>
        <v>0</v>
      </c>
      <c r="AF58" s="472">
        <f>SUM(L58+O58+R58+U58+X58+AA58+AD58)</f>
        <v>0</v>
      </c>
      <c r="AG58" s="306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s="345" customFormat="1" ht="17.25" thickTop="1" x14ac:dyDescent="0.25">
      <c r="A59" s="307"/>
      <c r="B59" s="340"/>
      <c r="C59" s="309"/>
      <c r="D59" s="309"/>
      <c r="E59" s="309"/>
      <c r="F59" s="310"/>
      <c r="G59" s="322"/>
      <c r="H59" s="277" t="s">
        <v>90</v>
      </c>
      <c r="I59" s="396"/>
      <c r="J59" s="419"/>
      <c r="K59" s="420"/>
      <c r="L59" s="429"/>
      <c r="M59" s="420"/>
      <c r="N59" s="420"/>
      <c r="O59" s="425"/>
      <c r="P59" s="420"/>
      <c r="Q59" s="420"/>
      <c r="R59" s="436"/>
      <c r="S59" s="422"/>
      <c r="T59" s="420"/>
      <c r="U59" s="423"/>
      <c r="V59" s="422"/>
      <c r="W59" s="422"/>
      <c r="X59" s="423"/>
      <c r="Y59" s="422"/>
      <c r="Z59" s="422"/>
      <c r="AA59" s="423"/>
      <c r="AB59" s="423"/>
      <c r="AC59" s="423"/>
      <c r="AD59" s="423"/>
      <c r="AE59" s="427"/>
      <c r="AF59" s="428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s="345" customFormat="1" ht="16.5" x14ac:dyDescent="0.25">
      <c r="A60" s="291"/>
      <c r="B60" s="317"/>
      <c r="C60" s="279"/>
      <c r="D60" s="279"/>
      <c r="E60" s="279"/>
      <c r="F60" s="280"/>
      <c r="G60" s="323"/>
      <c r="H60" s="324">
        <f t="shared" ref="H60:H68" si="7">I60-J60-M60-P60-S60-V60-Y60-Y60-Y60-AB60</f>
        <v>0</v>
      </c>
      <c r="I60" s="341"/>
      <c r="J60" s="314"/>
      <c r="K60" s="315"/>
      <c r="L60" s="347"/>
      <c r="M60" s="315"/>
      <c r="N60" s="315"/>
      <c r="O60" s="316"/>
      <c r="P60" s="348"/>
      <c r="Q60" s="315"/>
      <c r="R60" s="325"/>
      <c r="S60" s="315"/>
      <c r="T60" s="315"/>
      <c r="U60" s="316"/>
      <c r="V60" s="315"/>
      <c r="W60" s="315"/>
      <c r="X60" s="316"/>
      <c r="Y60" s="315"/>
      <c r="Z60" s="315"/>
      <c r="AA60" s="316"/>
      <c r="AB60" s="316"/>
      <c r="AC60" s="316"/>
      <c r="AD60" s="316"/>
      <c r="AE60" s="289"/>
      <c r="AF60" s="290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s="345" customFormat="1" ht="16.5" x14ac:dyDescent="0.25">
      <c r="A61" s="291"/>
      <c r="B61" s="317"/>
      <c r="C61" s="279"/>
      <c r="D61" s="279"/>
      <c r="E61" s="279"/>
      <c r="F61" s="280"/>
      <c r="G61" s="323"/>
      <c r="H61" s="324">
        <f t="shared" si="7"/>
        <v>0</v>
      </c>
      <c r="I61" s="341"/>
      <c r="J61" s="314"/>
      <c r="K61" s="315"/>
      <c r="L61" s="347"/>
      <c r="M61" s="315"/>
      <c r="N61" s="315"/>
      <c r="O61" s="316"/>
      <c r="P61" s="348"/>
      <c r="Q61" s="315"/>
      <c r="R61" s="325"/>
      <c r="S61" s="315"/>
      <c r="T61" s="315"/>
      <c r="U61" s="316"/>
      <c r="V61" s="315"/>
      <c r="W61" s="315"/>
      <c r="X61" s="316"/>
      <c r="Y61" s="315"/>
      <c r="Z61" s="315"/>
      <c r="AA61" s="316"/>
      <c r="AB61" s="316"/>
      <c r="AC61" s="316"/>
      <c r="AD61" s="316"/>
      <c r="AE61" s="289"/>
      <c r="AF61" s="290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s="345" customFormat="1" ht="16.5" x14ac:dyDescent="0.25">
      <c r="A62" s="291"/>
      <c r="B62" s="317"/>
      <c r="C62" s="279"/>
      <c r="D62" s="279"/>
      <c r="E62" s="279"/>
      <c r="F62" s="280"/>
      <c r="G62" s="323"/>
      <c r="H62" s="324">
        <f t="shared" si="7"/>
        <v>0</v>
      </c>
      <c r="I62" s="341"/>
      <c r="J62" s="314"/>
      <c r="K62" s="315"/>
      <c r="L62" s="347"/>
      <c r="M62" s="315"/>
      <c r="N62" s="315"/>
      <c r="O62" s="325"/>
      <c r="P62" s="348"/>
      <c r="Q62" s="315"/>
      <c r="R62" s="316"/>
      <c r="S62" s="315"/>
      <c r="T62" s="315"/>
      <c r="U62" s="316"/>
      <c r="V62" s="315"/>
      <c r="W62" s="315"/>
      <c r="X62" s="316"/>
      <c r="Y62" s="315"/>
      <c r="Z62" s="315"/>
      <c r="AA62" s="316"/>
      <c r="AB62" s="316"/>
      <c r="AC62" s="316"/>
      <c r="AD62" s="316"/>
      <c r="AE62" s="289"/>
      <c r="AF62" s="290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s="345" customFormat="1" ht="16.5" x14ac:dyDescent="0.25">
      <c r="A63" s="291"/>
      <c r="B63" s="317"/>
      <c r="C63" s="279"/>
      <c r="D63" s="279"/>
      <c r="E63" s="279"/>
      <c r="F63" s="280"/>
      <c r="G63" s="323"/>
      <c r="H63" s="324">
        <f t="shared" si="7"/>
        <v>0</v>
      </c>
      <c r="I63" s="341"/>
      <c r="J63" s="314"/>
      <c r="K63" s="315"/>
      <c r="L63" s="347"/>
      <c r="M63" s="315"/>
      <c r="N63" s="315"/>
      <c r="O63" s="325"/>
      <c r="P63" s="348"/>
      <c r="Q63" s="315"/>
      <c r="R63" s="325"/>
      <c r="S63" s="315"/>
      <c r="T63" s="315"/>
      <c r="U63" s="316"/>
      <c r="V63" s="315"/>
      <c r="W63" s="315"/>
      <c r="X63" s="316"/>
      <c r="Y63" s="315"/>
      <c r="Z63" s="315"/>
      <c r="AA63" s="316"/>
      <c r="AB63" s="316"/>
      <c r="AC63" s="316"/>
      <c r="AD63" s="316"/>
      <c r="AE63" s="289"/>
      <c r="AF63" s="290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s="345" customFormat="1" ht="16.5" x14ac:dyDescent="0.25">
      <c r="A64" s="291"/>
      <c r="B64" s="317"/>
      <c r="C64" s="279"/>
      <c r="D64" s="279"/>
      <c r="E64" s="279"/>
      <c r="F64" s="280"/>
      <c r="G64" s="323"/>
      <c r="H64" s="324">
        <f t="shared" si="7"/>
        <v>0</v>
      </c>
      <c r="I64" s="341"/>
      <c r="J64" s="314"/>
      <c r="K64" s="315"/>
      <c r="L64" s="347"/>
      <c r="M64" s="315"/>
      <c r="N64" s="315"/>
      <c r="O64" s="325"/>
      <c r="P64" s="348"/>
      <c r="Q64" s="315"/>
      <c r="R64" s="325"/>
      <c r="S64" s="315"/>
      <c r="T64" s="315"/>
      <c r="U64" s="316"/>
      <c r="V64" s="315"/>
      <c r="W64" s="315"/>
      <c r="X64" s="316"/>
      <c r="Y64" s="315"/>
      <c r="Z64" s="315"/>
      <c r="AA64" s="316"/>
      <c r="AB64" s="316"/>
      <c r="AC64" s="316"/>
      <c r="AD64" s="316"/>
      <c r="AE64" s="289"/>
      <c r="AF64" s="290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s="345" customFormat="1" ht="16.5" x14ac:dyDescent="0.25">
      <c r="A65" s="291"/>
      <c r="B65" s="317"/>
      <c r="C65" s="279"/>
      <c r="D65" s="279"/>
      <c r="E65" s="279"/>
      <c r="F65" s="280"/>
      <c r="G65" s="323"/>
      <c r="H65" s="324">
        <f t="shared" si="7"/>
        <v>0</v>
      </c>
      <c r="I65" s="341"/>
      <c r="J65" s="314"/>
      <c r="K65" s="315"/>
      <c r="L65" s="347"/>
      <c r="M65" s="315"/>
      <c r="N65" s="315"/>
      <c r="O65" s="325"/>
      <c r="P65" s="348"/>
      <c r="Q65" s="315"/>
      <c r="R65" s="316"/>
      <c r="S65" s="315"/>
      <c r="T65" s="315"/>
      <c r="U65" s="316"/>
      <c r="V65" s="315"/>
      <c r="W65" s="315"/>
      <c r="X65" s="316"/>
      <c r="Y65" s="315"/>
      <c r="Z65" s="315"/>
      <c r="AA65" s="316"/>
      <c r="AB65" s="316"/>
      <c r="AC65" s="316"/>
      <c r="AD65" s="316"/>
      <c r="AE65" s="289"/>
      <c r="AF65" s="290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s="345" customFormat="1" ht="16.5" x14ac:dyDescent="0.25">
      <c r="A66" s="291"/>
      <c r="B66" s="317"/>
      <c r="C66" s="279"/>
      <c r="D66" s="279"/>
      <c r="E66" s="279"/>
      <c r="F66" s="280"/>
      <c r="G66" s="323"/>
      <c r="H66" s="324">
        <f t="shared" si="7"/>
        <v>0</v>
      </c>
      <c r="I66" s="341"/>
      <c r="J66" s="314"/>
      <c r="K66" s="315"/>
      <c r="L66" s="347"/>
      <c r="M66" s="315"/>
      <c r="N66" s="315"/>
      <c r="O66" s="325"/>
      <c r="P66" s="348"/>
      <c r="Q66" s="315"/>
      <c r="R66" s="316"/>
      <c r="S66" s="315"/>
      <c r="T66" s="315"/>
      <c r="U66" s="316"/>
      <c r="V66" s="315"/>
      <c r="W66" s="315"/>
      <c r="X66" s="316"/>
      <c r="Y66" s="315"/>
      <c r="Z66" s="315"/>
      <c r="AA66" s="316"/>
      <c r="AB66" s="316"/>
      <c r="AC66" s="316"/>
      <c r="AD66" s="316"/>
      <c r="AE66" s="289"/>
      <c r="AF66" s="290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s="345" customFormat="1" ht="16.5" x14ac:dyDescent="0.25">
      <c r="A67" s="291"/>
      <c r="B67" s="317"/>
      <c r="C67" s="279"/>
      <c r="D67" s="279"/>
      <c r="E67" s="279"/>
      <c r="F67" s="280"/>
      <c r="G67" s="323"/>
      <c r="H67" s="324">
        <f t="shared" si="7"/>
        <v>0</v>
      </c>
      <c r="I67" s="341"/>
      <c r="J67" s="314"/>
      <c r="K67" s="315"/>
      <c r="L67" s="347"/>
      <c r="M67" s="315"/>
      <c r="N67" s="315"/>
      <c r="O67" s="316"/>
      <c r="P67" s="348"/>
      <c r="Q67" s="315"/>
      <c r="R67" s="325"/>
      <c r="S67" s="315"/>
      <c r="T67" s="315"/>
      <c r="U67" s="316"/>
      <c r="V67" s="315"/>
      <c r="W67" s="315"/>
      <c r="X67" s="316"/>
      <c r="Y67" s="315"/>
      <c r="Z67" s="315"/>
      <c r="AA67" s="316"/>
      <c r="AB67" s="316"/>
      <c r="AC67" s="316"/>
      <c r="AD67" s="316"/>
      <c r="AE67" s="289"/>
      <c r="AF67" s="290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s="345" customFormat="1" ht="17.25" thickBot="1" x14ac:dyDescent="0.3">
      <c r="A68" s="291"/>
      <c r="B68" s="317"/>
      <c r="C68" s="279"/>
      <c r="D68" s="279"/>
      <c r="E68" s="279"/>
      <c r="F68" s="280"/>
      <c r="G68" s="323"/>
      <c r="H68" s="329">
        <f t="shared" si="7"/>
        <v>0</v>
      </c>
      <c r="I68" s="415"/>
      <c r="J68" s="459"/>
      <c r="K68" s="460"/>
      <c r="L68" s="461"/>
      <c r="M68" s="460"/>
      <c r="N68" s="460"/>
      <c r="O68" s="485"/>
      <c r="P68" s="487"/>
      <c r="Q68" s="460"/>
      <c r="R68" s="483"/>
      <c r="S68" s="460"/>
      <c r="T68" s="460"/>
      <c r="U68" s="485"/>
      <c r="V68" s="460"/>
      <c r="W68" s="460"/>
      <c r="X68" s="485"/>
      <c r="Y68" s="460"/>
      <c r="Z68" s="460"/>
      <c r="AA68" s="485"/>
      <c r="AB68" s="485"/>
      <c r="AC68" s="485"/>
      <c r="AD68" s="485"/>
      <c r="AE68" s="465"/>
      <c r="AF68" s="48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s="345" customFormat="1" thickTop="1" thickBot="1" x14ac:dyDescent="0.3">
      <c r="A69" s="291"/>
      <c r="B69" s="317"/>
      <c r="C69" s="279"/>
      <c r="D69" s="279"/>
      <c r="E69" s="279"/>
      <c r="F69" s="280"/>
      <c r="G69" s="323"/>
      <c r="H69" s="305">
        <f>SUM(H60:H68)</f>
        <v>0</v>
      </c>
      <c r="I69" s="384">
        <f>SUM(I60:I68)</f>
        <v>0</v>
      </c>
      <c r="J69" s="453">
        <f>SUM(J60:J68)</f>
        <v>0</v>
      </c>
      <c r="K69" s="454"/>
      <c r="L69" s="456"/>
      <c r="M69" s="453">
        <f>SUM(M60:M68)</f>
        <v>0</v>
      </c>
      <c r="N69" s="454"/>
      <c r="O69" s="467"/>
      <c r="P69" s="453">
        <f>SUM(P60:P68)</f>
        <v>0</v>
      </c>
      <c r="Q69" s="454"/>
      <c r="R69" s="467"/>
      <c r="S69" s="453">
        <f>SUM(S60:S68)</f>
        <v>0</v>
      </c>
      <c r="T69" s="454"/>
      <c r="U69" s="456"/>
      <c r="V69" s="453">
        <f>SUM(V60:V68)</f>
        <v>0</v>
      </c>
      <c r="W69" s="457"/>
      <c r="X69" s="456"/>
      <c r="Y69" s="453">
        <f>SUM(Y60:Y68)</f>
        <v>0</v>
      </c>
      <c r="Z69" s="457"/>
      <c r="AA69" s="456"/>
      <c r="AB69" s="453">
        <f>SUM(AB60:AB68)</f>
        <v>0</v>
      </c>
      <c r="AC69" s="456"/>
      <c r="AD69" s="456"/>
      <c r="AE69" s="453">
        <f>SUM(AE60:AE68)</f>
        <v>0</v>
      </c>
      <c r="AF69" s="472">
        <f>SUM(L69+O69+R69+U69+X69+AA69+AD69)</f>
        <v>0</v>
      </c>
      <c r="AG69" s="346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s="345" customFormat="1" ht="17.25" thickTop="1" x14ac:dyDescent="0.25">
      <c r="A70" s="307"/>
      <c r="B70" s="340"/>
      <c r="C70" s="309"/>
      <c r="D70" s="309"/>
      <c r="E70" s="309"/>
      <c r="F70" s="310"/>
      <c r="G70" s="322"/>
      <c r="H70" s="277" t="s">
        <v>90</v>
      </c>
      <c r="I70" s="396"/>
      <c r="J70" s="419"/>
      <c r="K70" s="420"/>
      <c r="L70" s="429"/>
      <c r="M70" s="420"/>
      <c r="N70" s="420"/>
      <c r="O70" s="425"/>
      <c r="P70" s="420"/>
      <c r="Q70" s="420"/>
      <c r="R70" s="436"/>
      <c r="S70" s="422"/>
      <c r="T70" s="420"/>
      <c r="U70" s="423"/>
      <c r="V70" s="422"/>
      <c r="W70" s="422"/>
      <c r="X70" s="423"/>
      <c r="Y70" s="422"/>
      <c r="Z70" s="422"/>
      <c r="AA70" s="423"/>
      <c r="AB70" s="437"/>
      <c r="AC70" s="437"/>
      <c r="AD70" s="437"/>
      <c r="AE70" s="427"/>
      <c r="AF70" s="42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s="345" customFormat="1" ht="16.5" x14ac:dyDescent="0.25">
      <c r="A71" s="291"/>
      <c r="B71" s="336"/>
      <c r="C71" s="279"/>
      <c r="D71" s="279"/>
      <c r="E71" s="279"/>
      <c r="F71" s="280"/>
      <c r="G71" s="323"/>
      <c r="H71" s="324">
        <f t="shared" ref="H71:H80" si="8">I71-J71-M71-P71-S71-V71-Y71-Y71-Y71-AB71</f>
        <v>0</v>
      </c>
      <c r="I71" s="341"/>
      <c r="J71" s="314"/>
      <c r="K71" s="315"/>
      <c r="L71" s="347"/>
      <c r="M71" s="315"/>
      <c r="N71" s="315"/>
      <c r="O71" s="316"/>
      <c r="P71" s="315"/>
      <c r="Q71" s="315"/>
      <c r="R71" s="287"/>
      <c r="S71" s="296"/>
      <c r="T71" s="296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9"/>
      <c r="AF71" s="290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s="345" customFormat="1" ht="16.5" x14ac:dyDescent="0.25">
      <c r="A72" s="291"/>
      <c r="B72" s="336"/>
      <c r="C72" s="279"/>
      <c r="D72" s="279"/>
      <c r="E72" s="279"/>
      <c r="F72" s="280"/>
      <c r="G72" s="323"/>
      <c r="H72" s="324">
        <f t="shared" si="8"/>
        <v>0</v>
      </c>
      <c r="I72" s="341"/>
      <c r="J72" s="314"/>
      <c r="K72" s="315"/>
      <c r="L72" s="347"/>
      <c r="M72" s="315"/>
      <c r="N72" s="315"/>
      <c r="O72" s="325"/>
      <c r="P72" s="315"/>
      <c r="Q72" s="315"/>
      <c r="R72" s="287"/>
      <c r="S72" s="315"/>
      <c r="T72" s="315"/>
      <c r="U72" s="316"/>
      <c r="V72" s="315"/>
      <c r="W72" s="315"/>
      <c r="X72" s="316"/>
      <c r="Y72" s="315"/>
      <c r="Z72" s="315"/>
      <c r="AA72" s="316"/>
      <c r="AB72" s="288"/>
      <c r="AC72" s="288"/>
      <c r="AD72" s="288"/>
      <c r="AE72" s="289"/>
      <c r="AF72" s="290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s="345" customFormat="1" ht="16.5" x14ac:dyDescent="0.25">
      <c r="A73" s="291"/>
      <c r="B73" s="337"/>
      <c r="C73" s="279"/>
      <c r="D73" s="279"/>
      <c r="E73" s="279"/>
      <c r="F73" s="280"/>
      <c r="G73" s="323"/>
      <c r="H73" s="324">
        <f t="shared" si="8"/>
        <v>0</v>
      </c>
      <c r="I73" s="341"/>
      <c r="J73" s="314"/>
      <c r="K73" s="315"/>
      <c r="L73" s="347"/>
      <c r="M73" s="315"/>
      <c r="N73" s="315"/>
      <c r="O73" s="325"/>
      <c r="P73" s="315"/>
      <c r="Q73" s="315"/>
      <c r="R73" s="287"/>
      <c r="S73" s="315"/>
      <c r="T73" s="315"/>
      <c r="U73" s="316"/>
      <c r="V73" s="315"/>
      <c r="W73" s="315"/>
      <c r="X73" s="316"/>
      <c r="Y73" s="315"/>
      <c r="Z73" s="315"/>
      <c r="AA73" s="316"/>
      <c r="AB73" s="288"/>
      <c r="AC73" s="288"/>
      <c r="AD73" s="288"/>
      <c r="AE73" s="289"/>
      <c r="AF73" s="290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s="1" customFormat="1" ht="16.5" x14ac:dyDescent="0.25">
      <c r="A74" s="291"/>
      <c r="B74" s="337"/>
      <c r="C74" s="279"/>
      <c r="D74" s="279"/>
      <c r="E74" s="279"/>
      <c r="F74" s="280"/>
      <c r="G74" s="323"/>
      <c r="H74" s="324">
        <f t="shared" si="8"/>
        <v>0</v>
      </c>
      <c r="I74" s="341"/>
      <c r="J74" s="314"/>
      <c r="K74" s="315"/>
      <c r="L74" s="347"/>
      <c r="M74" s="315"/>
      <c r="N74" s="315"/>
      <c r="O74" s="325"/>
      <c r="P74" s="315"/>
      <c r="Q74" s="315"/>
      <c r="R74" s="287"/>
      <c r="S74" s="315"/>
      <c r="T74" s="315"/>
      <c r="U74" s="316"/>
      <c r="V74" s="315"/>
      <c r="W74" s="315"/>
      <c r="X74" s="316"/>
      <c r="Y74" s="315"/>
      <c r="Z74" s="315"/>
      <c r="AA74" s="316"/>
      <c r="AB74" s="288"/>
      <c r="AC74" s="288"/>
      <c r="AD74" s="288"/>
      <c r="AE74" s="289"/>
      <c r="AF74" s="290"/>
    </row>
    <row r="75" spans="1:71" s="1" customFormat="1" ht="16.5" x14ac:dyDescent="0.25">
      <c r="A75" s="291"/>
      <c r="B75" s="337"/>
      <c r="C75" s="279"/>
      <c r="D75" s="279"/>
      <c r="E75" s="279"/>
      <c r="F75" s="280"/>
      <c r="G75" s="323"/>
      <c r="H75" s="324">
        <f t="shared" si="8"/>
        <v>0</v>
      </c>
      <c r="I75" s="341"/>
      <c r="J75" s="314"/>
      <c r="K75" s="315"/>
      <c r="L75" s="347"/>
      <c r="M75" s="315"/>
      <c r="N75" s="315"/>
      <c r="O75" s="325"/>
      <c r="P75" s="315"/>
      <c r="Q75" s="315"/>
      <c r="R75" s="287"/>
      <c r="S75" s="315"/>
      <c r="T75" s="315"/>
      <c r="U75" s="316"/>
      <c r="V75" s="315"/>
      <c r="W75" s="315"/>
      <c r="X75" s="316"/>
      <c r="Y75" s="315"/>
      <c r="Z75" s="315"/>
      <c r="AA75" s="316"/>
      <c r="AB75" s="288"/>
      <c r="AC75" s="288"/>
      <c r="AD75" s="288"/>
      <c r="AE75" s="289"/>
      <c r="AF75" s="290"/>
    </row>
    <row r="76" spans="1:71" s="1" customFormat="1" ht="16.5" x14ac:dyDescent="0.25">
      <c r="A76" s="291"/>
      <c r="B76" s="337"/>
      <c r="C76" s="279"/>
      <c r="D76" s="279"/>
      <c r="E76" s="279"/>
      <c r="F76" s="280"/>
      <c r="G76" s="323"/>
      <c r="H76" s="324">
        <f t="shared" si="8"/>
        <v>0</v>
      </c>
      <c r="I76" s="341"/>
      <c r="J76" s="314"/>
      <c r="K76" s="315"/>
      <c r="L76" s="347"/>
      <c r="M76" s="315"/>
      <c r="N76" s="315"/>
      <c r="O76" s="316"/>
      <c r="P76" s="315"/>
      <c r="Q76" s="315"/>
      <c r="R76" s="287"/>
      <c r="S76" s="315"/>
      <c r="T76" s="315"/>
      <c r="U76" s="316"/>
      <c r="V76" s="315"/>
      <c r="W76" s="315"/>
      <c r="X76" s="316"/>
      <c r="Y76" s="315"/>
      <c r="Z76" s="315"/>
      <c r="AA76" s="316"/>
      <c r="AB76" s="288"/>
      <c r="AC76" s="288"/>
      <c r="AD76" s="288"/>
      <c r="AE76" s="289"/>
      <c r="AF76" s="290"/>
    </row>
    <row r="77" spans="1:71" s="1" customFormat="1" ht="16.5" x14ac:dyDescent="0.25">
      <c r="A77" s="291"/>
      <c r="B77" s="337"/>
      <c r="C77" s="279"/>
      <c r="D77" s="279"/>
      <c r="E77" s="279"/>
      <c r="F77" s="280"/>
      <c r="G77" s="323"/>
      <c r="H77" s="324">
        <f t="shared" si="8"/>
        <v>0</v>
      </c>
      <c r="I77" s="341"/>
      <c r="J77" s="314"/>
      <c r="K77" s="315"/>
      <c r="L77" s="347"/>
      <c r="M77" s="315"/>
      <c r="N77" s="315"/>
      <c r="O77" s="325"/>
      <c r="P77" s="315"/>
      <c r="Q77" s="315"/>
      <c r="R77" s="287"/>
      <c r="S77" s="315"/>
      <c r="T77" s="315"/>
      <c r="U77" s="316"/>
      <c r="V77" s="315"/>
      <c r="W77" s="315"/>
      <c r="X77" s="316"/>
      <c r="Y77" s="315"/>
      <c r="Z77" s="315"/>
      <c r="AA77" s="316"/>
      <c r="AB77" s="288"/>
      <c r="AC77" s="288"/>
      <c r="AD77" s="288"/>
      <c r="AE77" s="289"/>
      <c r="AF77" s="290"/>
    </row>
    <row r="78" spans="1:71" s="1" customFormat="1" ht="16.5" x14ac:dyDescent="0.25">
      <c r="A78" s="291"/>
      <c r="B78" s="337"/>
      <c r="C78" s="279"/>
      <c r="D78" s="349"/>
      <c r="E78" s="279"/>
      <c r="F78" s="280"/>
      <c r="G78" s="323"/>
      <c r="H78" s="324">
        <f t="shared" si="8"/>
        <v>0</v>
      </c>
      <c r="I78" s="341"/>
      <c r="J78" s="314"/>
      <c r="K78" s="315"/>
      <c r="L78" s="347"/>
      <c r="M78" s="315"/>
      <c r="N78" s="315"/>
      <c r="O78" s="325"/>
      <c r="P78" s="315"/>
      <c r="Q78" s="315"/>
      <c r="R78" s="287"/>
      <c r="S78" s="315"/>
      <c r="T78" s="315"/>
      <c r="U78" s="316"/>
      <c r="V78" s="315"/>
      <c r="W78" s="315"/>
      <c r="X78" s="316"/>
      <c r="Y78" s="315"/>
      <c r="Z78" s="315"/>
      <c r="AA78" s="316"/>
      <c r="AB78" s="288"/>
      <c r="AC78" s="288"/>
      <c r="AD78" s="288"/>
      <c r="AE78" s="289"/>
      <c r="AF78" s="290"/>
    </row>
    <row r="79" spans="1:71" s="1" customFormat="1" ht="16.5" x14ac:dyDescent="0.25">
      <c r="A79" s="291"/>
      <c r="B79" s="337"/>
      <c r="C79" s="279"/>
      <c r="D79" s="279"/>
      <c r="E79" s="279"/>
      <c r="F79" s="280"/>
      <c r="G79" s="323"/>
      <c r="H79" s="324">
        <f t="shared" si="8"/>
        <v>0</v>
      </c>
      <c r="I79" s="341"/>
      <c r="J79" s="314"/>
      <c r="K79" s="315"/>
      <c r="L79" s="347"/>
      <c r="M79" s="315"/>
      <c r="N79" s="315"/>
      <c r="O79" s="316"/>
      <c r="P79" s="315"/>
      <c r="Q79" s="315"/>
      <c r="R79" s="287"/>
      <c r="S79" s="315"/>
      <c r="T79" s="315"/>
      <c r="U79" s="316"/>
      <c r="V79" s="315"/>
      <c r="W79" s="315"/>
      <c r="X79" s="316"/>
      <c r="Y79" s="315"/>
      <c r="Z79" s="315"/>
      <c r="AA79" s="316"/>
      <c r="AB79" s="288"/>
      <c r="AC79" s="288"/>
      <c r="AD79" s="288"/>
      <c r="AE79" s="289"/>
      <c r="AF79" s="290"/>
    </row>
    <row r="80" spans="1:71" s="1" customFormat="1" ht="17.25" thickBot="1" x14ac:dyDescent="0.3">
      <c r="A80" s="291"/>
      <c r="B80" s="337"/>
      <c r="C80" s="279"/>
      <c r="D80" s="279"/>
      <c r="E80" s="279"/>
      <c r="F80" s="280"/>
      <c r="G80" s="323"/>
      <c r="H80" s="329">
        <f t="shared" si="8"/>
        <v>0</v>
      </c>
      <c r="I80" s="415"/>
      <c r="J80" s="459"/>
      <c r="K80" s="460"/>
      <c r="L80" s="461"/>
      <c r="M80" s="483"/>
      <c r="N80" s="460"/>
      <c r="O80" s="483"/>
      <c r="P80" s="460"/>
      <c r="Q80" s="460"/>
      <c r="R80" s="484"/>
      <c r="S80" s="460"/>
      <c r="T80" s="460"/>
      <c r="U80" s="485"/>
      <c r="V80" s="460"/>
      <c r="W80" s="460"/>
      <c r="X80" s="485"/>
      <c r="Y80" s="460"/>
      <c r="Z80" s="460"/>
      <c r="AA80" s="485"/>
      <c r="AB80" s="464"/>
      <c r="AC80" s="464"/>
      <c r="AD80" s="464"/>
      <c r="AE80" s="465"/>
      <c r="AF80" s="486"/>
    </row>
    <row r="81" spans="1:33" s="1" customFormat="1" thickTop="1" thickBot="1" x14ac:dyDescent="0.3">
      <c r="A81" s="291"/>
      <c r="B81" s="338"/>
      <c r="C81" s="301"/>
      <c r="D81" s="301"/>
      <c r="E81" s="301"/>
      <c r="F81" s="320"/>
      <c r="G81" s="331"/>
      <c r="H81" s="305">
        <f>SUM(H71:H80)</f>
        <v>0</v>
      </c>
      <c r="I81" s="384">
        <f>SUM(I71:I80)</f>
        <v>0</v>
      </c>
      <c r="J81" s="453">
        <f>SUM(J71:J80)</f>
        <v>0</v>
      </c>
      <c r="K81" s="454"/>
      <c r="L81" s="455"/>
      <c r="M81" s="453">
        <f>SUM(M71:M80)</f>
        <v>0</v>
      </c>
      <c r="N81" s="454"/>
      <c r="O81" s="467"/>
      <c r="P81" s="453">
        <f>SUM(P71:P80)</f>
        <v>0</v>
      </c>
      <c r="Q81" s="454"/>
      <c r="R81" s="457"/>
      <c r="S81" s="453">
        <f>SUM(S71:S80)</f>
        <v>0</v>
      </c>
      <c r="T81" s="454"/>
      <c r="U81" s="456"/>
      <c r="V81" s="453">
        <f>SUM(V71:V80)</f>
        <v>0</v>
      </c>
      <c r="W81" s="456"/>
      <c r="X81" s="456"/>
      <c r="Y81" s="453">
        <f>SUM(Y71:Y80)</f>
        <v>0</v>
      </c>
      <c r="Z81" s="456"/>
      <c r="AA81" s="456"/>
      <c r="AB81" s="453">
        <f>SUM(AB71:AB80)</f>
        <v>0</v>
      </c>
      <c r="AC81" s="456"/>
      <c r="AD81" s="456"/>
      <c r="AE81" s="453">
        <f>SUM(AE71:AE80)</f>
        <v>0</v>
      </c>
      <c r="AF81" s="472">
        <f>SUM(L81+O81+R81+U81+X81+AA81+AD81)</f>
        <v>0</v>
      </c>
      <c r="AG81" s="306"/>
    </row>
    <row r="82" spans="1:33" s="1" customFormat="1" ht="17.25" thickTop="1" x14ac:dyDescent="0.25">
      <c r="A82" s="307"/>
      <c r="B82" s="340"/>
      <c r="C82" s="309"/>
      <c r="D82" s="309"/>
      <c r="E82" s="309"/>
      <c r="F82" s="310"/>
      <c r="G82" s="322"/>
      <c r="H82" s="277" t="s">
        <v>90</v>
      </c>
      <c r="I82" s="397"/>
      <c r="J82" s="419"/>
      <c r="K82" s="420"/>
      <c r="L82" s="429"/>
      <c r="M82" s="420"/>
      <c r="N82" s="420"/>
      <c r="O82" s="425"/>
      <c r="P82" s="434"/>
      <c r="Q82" s="435"/>
      <c r="R82" s="425"/>
      <c r="S82" s="424"/>
      <c r="T82" s="420"/>
      <c r="U82" s="425"/>
      <c r="V82" s="426"/>
      <c r="W82" s="426"/>
      <c r="X82" s="426"/>
      <c r="Y82" s="426"/>
      <c r="Z82" s="426"/>
      <c r="AA82" s="426"/>
      <c r="AB82" s="426"/>
      <c r="AC82" s="426"/>
      <c r="AD82" s="426"/>
      <c r="AE82" s="427"/>
      <c r="AF82" s="433"/>
    </row>
    <row r="83" spans="1:33" s="1" customFormat="1" ht="16.5" x14ac:dyDescent="0.25">
      <c r="A83" s="291"/>
      <c r="B83" s="336"/>
      <c r="C83" s="279"/>
      <c r="D83" s="279"/>
      <c r="E83" s="279"/>
      <c r="F83" s="280"/>
      <c r="G83" s="323"/>
      <c r="H83" s="324">
        <f>I83-J83-M83-P83-S83-V83-Y83-Y83-Y83-AB83</f>
        <v>0</v>
      </c>
      <c r="I83" s="350"/>
      <c r="J83" s="284"/>
      <c r="K83" s="285"/>
      <c r="L83" s="286"/>
      <c r="M83" s="351"/>
      <c r="N83" s="352"/>
      <c r="O83" s="287"/>
      <c r="P83" s="353"/>
      <c r="Q83" s="352"/>
      <c r="R83" s="354"/>
      <c r="S83" s="353"/>
      <c r="T83" s="352"/>
      <c r="U83" s="354"/>
      <c r="V83" s="354"/>
      <c r="W83" s="354"/>
      <c r="X83" s="354"/>
      <c r="Y83" s="354"/>
      <c r="Z83" s="354"/>
      <c r="AA83" s="354"/>
      <c r="AB83" s="354"/>
      <c r="AC83" s="354"/>
      <c r="AD83" s="354"/>
      <c r="AE83" s="289"/>
      <c r="AF83" s="290"/>
    </row>
    <row r="84" spans="1:33" s="1" customFormat="1" ht="16.5" x14ac:dyDescent="0.25">
      <c r="A84" s="291"/>
      <c r="B84" s="336"/>
      <c r="C84" s="279"/>
      <c r="D84" s="279"/>
      <c r="E84" s="279"/>
      <c r="F84" s="280"/>
      <c r="G84" s="323"/>
      <c r="H84" s="324">
        <f>I84-J84-M84-P84-S84-V84-Y84-Y84-Y84-AB84</f>
        <v>0</v>
      </c>
      <c r="I84" s="350"/>
      <c r="J84" s="314"/>
      <c r="K84" s="315"/>
      <c r="L84" s="347"/>
      <c r="M84" s="355"/>
      <c r="N84" s="296"/>
      <c r="O84" s="287"/>
      <c r="P84" s="318"/>
      <c r="Q84" s="296"/>
      <c r="R84" s="318"/>
      <c r="S84" s="318"/>
      <c r="T84" s="296"/>
      <c r="U84" s="288"/>
      <c r="V84" s="288"/>
      <c r="W84" s="288"/>
      <c r="X84" s="288"/>
      <c r="Y84" s="288"/>
      <c r="Z84" s="288"/>
      <c r="AA84" s="288"/>
      <c r="AB84" s="288"/>
      <c r="AC84" s="288"/>
      <c r="AD84" s="288"/>
      <c r="AE84" s="289"/>
      <c r="AF84" s="298"/>
    </row>
    <row r="85" spans="1:33" s="1" customFormat="1" ht="16.5" x14ac:dyDescent="0.25">
      <c r="A85" s="291"/>
      <c r="B85" s="337"/>
      <c r="C85" s="356"/>
      <c r="D85" s="356"/>
      <c r="E85" s="356"/>
      <c r="F85" s="357"/>
      <c r="G85" s="323"/>
      <c r="H85" s="324">
        <f>I85-J85-M85-P85-S85-V85-Y85-Y85-Y85-AB85</f>
        <v>0</v>
      </c>
      <c r="I85" s="350"/>
      <c r="J85" s="314"/>
      <c r="K85" s="315"/>
      <c r="L85" s="347"/>
      <c r="M85" s="318"/>
      <c r="N85" s="296"/>
      <c r="O85" s="318"/>
      <c r="P85" s="318"/>
      <c r="Q85" s="296"/>
      <c r="R85" s="318"/>
      <c r="S85" s="318"/>
      <c r="T85" s="296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9"/>
      <c r="AF85" s="298"/>
    </row>
    <row r="86" spans="1:33" s="1" customFormat="1" ht="16.5" x14ac:dyDescent="0.25">
      <c r="A86" s="291"/>
      <c r="B86" s="337"/>
      <c r="C86" s="356"/>
      <c r="D86" s="356"/>
      <c r="E86" s="356"/>
      <c r="F86" s="357"/>
      <c r="G86" s="323"/>
      <c r="H86" s="324">
        <f>I86-J86-M86-P86-S86-V86-Y86-Y86-Y86-AB86</f>
        <v>0</v>
      </c>
      <c r="I86" s="350"/>
      <c r="J86" s="314"/>
      <c r="K86" s="315"/>
      <c r="L86" s="347"/>
      <c r="M86" s="318"/>
      <c r="N86" s="296"/>
      <c r="O86" s="318"/>
      <c r="P86" s="318"/>
      <c r="Q86" s="296"/>
      <c r="R86" s="318"/>
      <c r="S86" s="318"/>
      <c r="T86" s="296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9"/>
      <c r="AF86" s="298"/>
    </row>
    <row r="87" spans="1:33" s="1" customFormat="1" ht="17.25" thickBot="1" x14ac:dyDescent="0.3">
      <c r="A87" s="291"/>
      <c r="B87" s="337"/>
      <c r="C87" s="279"/>
      <c r="D87" s="279"/>
      <c r="E87" s="279"/>
      <c r="F87" s="280"/>
      <c r="G87" s="323"/>
      <c r="H87" s="329">
        <f>I87-J87-M87-P87-S87-V87-Y87-Y87-Y87-AB87</f>
        <v>0</v>
      </c>
      <c r="I87" s="414"/>
      <c r="J87" s="459"/>
      <c r="K87" s="460"/>
      <c r="L87" s="461"/>
      <c r="M87" s="462"/>
      <c r="N87" s="463"/>
      <c r="O87" s="462"/>
      <c r="P87" s="462"/>
      <c r="Q87" s="463"/>
      <c r="R87" s="462"/>
      <c r="S87" s="462"/>
      <c r="T87" s="463"/>
      <c r="U87" s="464"/>
      <c r="V87" s="464"/>
      <c r="W87" s="464"/>
      <c r="X87" s="464"/>
      <c r="Y87" s="464"/>
      <c r="Z87" s="464"/>
      <c r="AA87" s="464"/>
      <c r="AB87" s="464"/>
      <c r="AC87" s="464"/>
      <c r="AD87" s="464"/>
      <c r="AE87" s="465"/>
      <c r="AF87" s="466"/>
    </row>
    <row r="88" spans="1:33" s="1" customFormat="1" thickTop="1" thickBot="1" x14ac:dyDescent="0.3">
      <c r="A88" s="291"/>
      <c r="B88" s="338"/>
      <c r="C88" s="301"/>
      <c r="D88" s="301"/>
      <c r="E88" s="301"/>
      <c r="F88" s="320"/>
      <c r="G88" s="331"/>
      <c r="H88" s="305">
        <f>SUM(H83:H87)</f>
        <v>0</v>
      </c>
      <c r="I88" s="384">
        <f>SUM(I83:I87)</f>
        <v>0</v>
      </c>
      <c r="J88" s="453">
        <f>SUM(J83:J87)</f>
        <v>0</v>
      </c>
      <c r="K88" s="454"/>
      <c r="L88" s="455"/>
      <c r="M88" s="453">
        <f>SUM(M83:M87)</f>
        <v>0</v>
      </c>
      <c r="N88" s="454"/>
      <c r="O88" s="456"/>
      <c r="P88" s="453">
        <f>SUM(P83:P87)</f>
        <v>0</v>
      </c>
      <c r="Q88" s="454"/>
      <c r="R88" s="457"/>
      <c r="S88" s="453">
        <f>SUM(S83:S87)</f>
        <v>0</v>
      </c>
      <c r="T88" s="454"/>
      <c r="U88" s="456"/>
      <c r="V88" s="453">
        <f>SUM(V83:V87)</f>
        <v>0</v>
      </c>
      <c r="W88" s="456"/>
      <c r="X88" s="456"/>
      <c r="Y88" s="453">
        <f>SUM(Y83:Y87)</f>
        <v>0</v>
      </c>
      <c r="Z88" s="456"/>
      <c r="AA88" s="456"/>
      <c r="AB88" s="453">
        <f>SUM(AB83:AB87)</f>
        <v>0</v>
      </c>
      <c r="AC88" s="456"/>
      <c r="AD88" s="456"/>
      <c r="AE88" s="453">
        <f>SUM(AE83:AE87)</f>
        <v>0</v>
      </c>
      <c r="AF88" s="472">
        <f>SUM(L88+O88+R88+U88+X88+AA88+AD88)</f>
        <v>0</v>
      </c>
      <c r="AG88" s="306"/>
    </row>
    <row r="89" spans="1:33" s="1" customFormat="1" ht="17.25" thickTop="1" x14ac:dyDescent="0.25">
      <c r="A89" s="307"/>
      <c r="B89" s="340"/>
      <c r="C89" s="309"/>
      <c r="D89" s="309"/>
      <c r="E89" s="309"/>
      <c r="F89" s="310"/>
      <c r="G89" s="322"/>
      <c r="H89" s="277" t="s">
        <v>90</v>
      </c>
      <c r="I89" s="398"/>
      <c r="J89" s="419"/>
      <c r="K89" s="420"/>
      <c r="L89" s="429"/>
      <c r="M89" s="420"/>
      <c r="N89" s="420"/>
      <c r="O89" s="425"/>
      <c r="P89" s="430"/>
      <c r="Q89" s="431"/>
      <c r="R89" s="425"/>
      <c r="S89" s="424"/>
      <c r="T89" s="420"/>
      <c r="U89" s="425"/>
      <c r="V89" s="432"/>
      <c r="W89" s="432"/>
      <c r="X89" s="432"/>
      <c r="Y89" s="432"/>
      <c r="Z89" s="432"/>
      <c r="AA89" s="432"/>
      <c r="AB89" s="432"/>
      <c r="AC89" s="432"/>
      <c r="AD89" s="432"/>
      <c r="AE89" s="427"/>
      <c r="AF89" s="433"/>
    </row>
    <row r="90" spans="1:33" s="1" customFormat="1" ht="16.5" x14ac:dyDescent="0.25">
      <c r="A90" s="291"/>
      <c r="B90" s="336"/>
      <c r="C90" s="279"/>
      <c r="D90" s="279"/>
      <c r="E90" s="279"/>
      <c r="F90" s="280"/>
      <c r="G90" s="323"/>
      <c r="H90" s="324">
        <f>I90-J90-M90-P90-S90-V90-Y90-Y90-Y90-AB90</f>
        <v>0</v>
      </c>
      <c r="I90" s="350"/>
      <c r="J90" s="284"/>
      <c r="K90" s="285"/>
      <c r="L90" s="286"/>
      <c r="M90" s="351"/>
      <c r="N90" s="352"/>
      <c r="O90" s="287"/>
      <c r="P90" s="353"/>
      <c r="Q90" s="352"/>
      <c r="R90" s="354"/>
      <c r="S90" s="353"/>
      <c r="T90" s="352"/>
      <c r="U90" s="354"/>
      <c r="V90" s="354"/>
      <c r="W90" s="354"/>
      <c r="X90" s="354"/>
      <c r="Y90" s="354"/>
      <c r="Z90" s="354"/>
      <c r="AA90" s="354"/>
      <c r="AB90" s="354"/>
      <c r="AC90" s="354"/>
      <c r="AD90" s="354"/>
      <c r="AE90" s="289"/>
      <c r="AF90" s="298"/>
    </row>
    <row r="91" spans="1:33" s="1" customFormat="1" ht="16.5" x14ac:dyDescent="0.25">
      <c r="A91" s="291"/>
      <c r="B91" s="336"/>
      <c r="C91" s="279"/>
      <c r="D91" s="279"/>
      <c r="E91" s="279"/>
      <c r="F91" s="280"/>
      <c r="G91" s="323"/>
      <c r="H91" s="324">
        <f>I91-J91-M91-P91-S91-V91-Y91-Y91-Y91-AB91</f>
        <v>0</v>
      </c>
      <c r="I91" s="350"/>
      <c r="J91" s="314"/>
      <c r="K91" s="315"/>
      <c r="L91" s="347"/>
      <c r="M91" s="355"/>
      <c r="N91" s="358"/>
      <c r="O91" s="287"/>
      <c r="P91" s="318"/>
      <c r="Q91" s="358"/>
      <c r="R91" s="318"/>
      <c r="S91" s="318"/>
      <c r="T91" s="358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9"/>
      <c r="AF91" s="298"/>
    </row>
    <row r="92" spans="1:33" s="1" customFormat="1" ht="16.5" x14ac:dyDescent="0.25">
      <c r="A92" s="291"/>
      <c r="B92" s="337"/>
      <c r="C92" s="356"/>
      <c r="D92" s="356"/>
      <c r="E92" s="356"/>
      <c r="F92" s="357"/>
      <c r="G92" s="323"/>
      <c r="H92" s="324">
        <f>I92-J92-M92-P92-S92-V92-Y92-Y92-Y92-AB92</f>
        <v>0</v>
      </c>
      <c r="I92" s="350"/>
      <c r="J92" s="314"/>
      <c r="K92" s="315"/>
      <c r="L92" s="297"/>
      <c r="M92" s="318"/>
      <c r="N92" s="296"/>
      <c r="O92" s="318"/>
      <c r="P92" s="318"/>
      <c r="Q92" s="296"/>
      <c r="R92" s="318"/>
      <c r="S92" s="318"/>
      <c r="T92" s="296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9"/>
      <c r="AF92" s="298"/>
    </row>
    <row r="93" spans="1:33" s="1" customFormat="1" ht="16.5" x14ac:dyDescent="0.25">
      <c r="A93" s="291"/>
      <c r="B93" s="337"/>
      <c r="C93" s="356"/>
      <c r="D93" s="356"/>
      <c r="E93" s="356"/>
      <c r="F93" s="357"/>
      <c r="G93" s="323"/>
      <c r="H93" s="324">
        <f>I93-J93-M93-P93-S93-V93-Y93-Y93-Y93-AB93</f>
        <v>0</v>
      </c>
      <c r="I93" s="350"/>
      <c r="J93" s="314"/>
      <c r="K93" s="315"/>
      <c r="L93" s="297"/>
      <c r="M93" s="318"/>
      <c r="N93" s="296"/>
      <c r="O93" s="318"/>
      <c r="P93" s="318"/>
      <c r="Q93" s="296"/>
      <c r="R93" s="318"/>
      <c r="S93" s="318"/>
      <c r="T93" s="296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9"/>
      <c r="AF93" s="298"/>
    </row>
    <row r="94" spans="1:33" s="1" customFormat="1" ht="17.25" thickBot="1" x14ac:dyDescent="0.3">
      <c r="A94" s="291"/>
      <c r="B94" s="337"/>
      <c r="C94" s="279"/>
      <c r="D94" s="279"/>
      <c r="E94" s="279"/>
      <c r="F94" s="280"/>
      <c r="G94" s="323"/>
      <c r="H94" s="329">
        <f>I94-J94-M94-P94-S94-V94-Y94-Y94-Y94-AB94</f>
        <v>0</v>
      </c>
      <c r="I94" s="414"/>
      <c r="J94" s="459"/>
      <c r="K94" s="460"/>
      <c r="L94" s="489"/>
      <c r="M94" s="462"/>
      <c r="N94" s="463"/>
      <c r="O94" s="462"/>
      <c r="P94" s="462"/>
      <c r="Q94" s="463"/>
      <c r="R94" s="462"/>
      <c r="S94" s="462"/>
      <c r="T94" s="463"/>
      <c r="U94" s="464"/>
      <c r="V94" s="464"/>
      <c r="W94" s="464"/>
      <c r="X94" s="464"/>
      <c r="Y94" s="464"/>
      <c r="Z94" s="464"/>
      <c r="AA94" s="464"/>
      <c r="AB94" s="464"/>
      <c r="AC94" s="464"/>
      <c r="AD94" s="464"/>
      <c r="AE94" s="465"/>
      <c r="AF94" s="466"/>
    </row>
    <row r="95" spans="1:33" s="1" customFormat="1" thickTop="1" thickBot="1" x14ac:dyDescent="0.3">
      <c r="A95" s="291"/>
      <c r="B95" s="359"/>
      <c r="C95" s="302"/>
      <c r="D95" s="302"/>
      <c r="E95" s="302"/>
      <c r="F95" s="303"/>
      <c r="G95" s="360"/>
      <c r="H95" s="305">
        <f>SUM(H90:H94)</f>
        <v>0</v>
      </c>
      <c r="I95" s="384">
        <f>SUM(I90:I94)</f>
        <v>0</v>
      </c>
      <c r="J95" s="453">
        <f>SUM(J90:J94)</f>
        <v>0</v>
      </c>
      <c r="K95" s="454"/>
      <c r="L95" s="455"/>
      <c r="M95" s="453">
        <f>SUM(M90:M94)</f>
        <v>0</v>
      </c>
      <c r="N95" s="454"/>
      <c r="O95" s="456"/>
      <c r="P95" s="453">
        <f>SUM(P90:P94)</f>
        <v>0</v>
      </c>
      <c r="Q95" s="454"/>
      <c r="R95" s="457"/>
      <c r="S95" s="453">
        <f>SUM(S90:S94)</f>
        <v>0</v>
      </c>
      <c r="T95" s="454"/>
      <c r="U95" s="456"/>
      <c r="V95" s="453">
        <f>SUM(V90:V94)</f>
        <v>0</v>
      </c>
      <c r="W95" s="456"/>
      <c r="X95" s="456"/>
      <c r="Y95" s="453">
        <f>SUM(Y90:Y94)</f>
        <v>0</v>
      </c>
      <c r="Z95" s="456"/>
      <c r="AA95" s="456"/>
      <c r="AB95" s="453">
        <f>SUM(AB90:AB94)</f>
        <v>0</v>
      </c>
      <c r="AC95" s="456"/>
      <c r="AD95" s="456"/>
      <c r="AE95" s="453">
        <f>SUM(AE90:AE94)</f>
        <v>0</v>
      </c>
      <c r="AF95" s="472">
        <f>SUM(L95+O95+R95+U95+X95+AA95+AD95)</f>
        <v>0</v>
      </c>
      <c r="AG95" s="306"/>
    </row>
    <row r="96" spans="1:33" s="1" customFormat="1" ht="18.75" customHeight="1" thickTop="1" x14ac:dyDescent="0.25">
      <c r="A96" s="307"/>
      <c r="B96" s="340"/>
      <c r="C96" s="309"/>
      <c r="D96" s="309"/>
      <c r="E96" s="309"/>
      <c r="F96" s="310"/>
      <c r="G96" s="322"/>
      <c r="H96" s="277" t="s">
        <v>90</v>
      </c>
      <c r="I96" s="398"/>
      <c r="J96" s="419"/>
      <c r="K96" s="420"/>
      <c r="L96" s="421"/>
      <c r="M96" s="422"/>
      <c r="N96" s="420"/>
      <c r="O96" s="423"/>
      <c r="P96" s="422"/>
      <c r="Q96" s="420"/>
      <c r="R96" s="423"/>
      <c r="S96" s="424"/>
      <c r="T96" s="420"/>
      <c r="U96" s="425"/>
      <c r="V96" s="426"/>
      <c r="W96" s="426"/>
      <c r="X96" s="426"/>
      <c r="Y96" s="426"/>
      <c r="Z96" s="426"/>
      <c r="AA96" s="426"/>
      <c r="AB96" s="426"/>
      <c r="AC96" s="426"/>
      <c r="AD96" s="426"/>
      <c r="AE96" s="427"/>
      <c r="AF96" s="428"/>
    </row>
    <row r="97" spans="1:34" s="1" customFormat="1" ht="18.75" customHeight="1" x14ac:dyDescent="0.25">
      <c r="A97" s="291"/>
      <c r="B97" s="389"/>
      <c r="C97" s="390"/>
      <c r="D97" s="390"/>
      <c r="E97" s="390"/>
      <c r="F97" s="391"/>
      <c r="G97" s="392"/>
      <c r="H97" s="324">
        <f t="shared" ref="H97:H104" si="9">I97-J97-M97-P97-S97-V97-Y97-Y97-Y97-AB97</f>
        <v>0</v>
      </c>
      <c r="I97" s="361"/>
      <c r="J97" s="362"/>
      <c r="K97" s="362"/>
      <c r="L97" s="363"/>
      <c r="M97" s="364"/>
      <c r="N97" s="362"/>
      <c r="O97" s="365"/>
      <c r="P97" s="364"/>
      <c r="Q97" s="362"/>
      <c r="R97" s="365"/>
      <c r="S97" s="366"/>
      <c r="T97" s="362"/>
      <c r="U97" s="367"/>
      <c r="V97" s="368"/>
      <c r="W97" s="368"/>
      <c r="X97" s="368"/>
      <c r="Y97" s="368"/>
      <c r="Z97" s="368"/>
      <c r="AA97" s="368"/>
      <c r="AB97" s="368"/>
      <c r="AC97" s="368"/>
      <c r="AD97" s="368"/>
      <c r="AE97" s="369"/>
      <c r="AF97" s="370"/>
    </row>
    <row r="98" spans="1:34" s="1" customFormat="1" ht="18.75" customHeight="1" x14ac:dyDescent="0.25">
      <c r="A98" s="291"/>
      <c r="B98" s="389"/>
      <c r="C98" s="390"/>
      <c r="D98" s="390"/>
      <c r="E98" s="390"/>
      <c r="F98" s="391"/>
      <c r="G98" s="392"/>
      <c r="H98" s="324">
        <f t="shared" si="9"/>
        <v>0</v>
      </c>
      <c r="I98" s="361"/>
      <c r="J98" s="362"/>
      <c r="K98" s="362"/>
      <c r="L98" s="363"/>
      <c r="M98" s="364"/>
      <c r="N98" s="362"/>
      <c r="O98" s="365"/>
      <c r="P98" s="364"/>
      <c r="Q98" s="362"/>
      <c r="R98" s="365"/>
      <c r="S98" s="366"/>
      <c r="T98" s="362"/>
      <c r="U98" s="367"/>
      <c r="V98" s="368"/>
      <c r="W98" s="368"/>
      <c r="X98" s="368"/>
      <c r="Y98" s="368"/>
      <c r="Z98" s="368"/>
      <c r="AA98" s="368"/>
      <c r="AB98" s="368"/>
      <c r="AC98" s="368"/>
      <c r="AD98" s="368"/>
      <c r="AE98" s="369"/>
      <c r="AF98" s="370"/>
    </row>
    <row r="99" spans="1:34" s="1" customFormat="1" ht="18.75" customHeight="1" x14ac:dyDescent="0.25">
      <c r="A99" s="291"/>
      <c r="B99" s="389"/>
      <c r="C99" s="390"/>
      <c r="D99" s="390"/>
      <c r="E99" s="390"/>
      <c r="F99" s="391"/>
      <c r="G99" s="392"/>
      <c r="H99" s="324">
        <f t="shared" si="9"/>
        <v>0</v>
      </c>
      <c r="I99" s="361"/>
      <c r="J99" s="362"/>
      <c r="K99" s="362"/>
      <c r="L99" s="363"/>
      <c r="M99" s="364"/>
      <c r="N99" s="362"/>
      <c r="O99" s="365"/>
      <c r="P99" s="364"/>
      <c r="Q99" s="362"/>
      <c r="R99" s="365"/>
      <c r="S99" s="366"/>
      <c r="T99" s="362"/>
      <c r="U99" s="367"/>
      <c r="V99" s="368"/>
      <c r="W99" s="368"/>
      <c r="X99" s="368"/>
      <c r="Y99" s="368"/>
      <c r="Z99" s="368"/>
      <c r="AA99" s="368"/>
      <c r="AB99" s="368"/>
      <c r="AC99" s="368"/>
      <c r="AD99" s="368"/>
      <c r="AE99" s="369"/>
      <c r="AF99" s="370"/>
    </row>
    <row r="100" spans="1:34" s="1" customFormat="1" ht="18.75" customHeight="1" x14ac:dyDescent="0.25">
      <c r="A100" s="291"/>
      <c r="B100" s="389"/>
      <c r="C100" s="390"/>
      <c r="D100" s="390"/>
      <c r="E100" s="390"/>
      <c r="F100" s="391"/>
      <c r="G100" s="392"/>
      <c r="H100" s="324">
        <f t="shared" si="9"/>
        <v>0</v>
      </c>
      <c r="I100" s="361"/>
      <c r="J100" s="362"/>
      <c r="K100" s="362"/>
      <c r="L100" s="363"/>
      <c r="M100" s="364"/>
      <c r="N100" s="362"/>
      <c r="O100" s="365"/>
      <c r="P100" s="364"/>
      <c r="Q100" s="362"/>
      <c r="R100" s="365"/>
      <c r="S100" s="366"/>
      <c r="T100" s="362"/>
      <c r="U100" s="367"/>
      <c r="V100" s="368"/>
      <c r="W100" s="368"/>
      <c r="X100" s="368"/>
      <c r="Y100" s="368"/>
      <c r="Z100" s="368"/>
      <c r="AA100" s="368"/>
      <c r="AB100" s="368"/>
      <c r="AC100" s="368"/>
      <c r="AD100" s="368"/>
      <c r="AE100" s="369"/>
      <c r="AF100" s="370"/>
    </row>
    <row r="101" spans="1:34" s="1" customFormat="1" ht="18.75" customHeight="1" x14ac:dyDescent="0.25">
      <c r="A101" s="291"/>
      <c r="B101" s="336"/>
      <c r="C101" s="279"/>
      <c r="D101" s="279"/>
      <c r="E101" s="279"/>
      <c r="F101" s="280"/>
      <c r="G101" s="323"/>
      <c r="H101" s="324">
        <f t="shared" si="9"/>
        <v>0</v>
      </c>
      <c r="I101" s="361"/>
      <c r="J101" s="362"/>
      <c r="K101" s="362"/>
      <c r="L101" s="363"/>
      <c r="M101" s="364"/>
      <c r="N101" s="362"/>
      <c r="O101" s="365"/>
      <c r="P101" s="364"/>
      <c r="Q101" s="362"/>
      <c r="R101" s="365"/>
      <c r="S101" s="366"/>
      <c r="T101" s="362"/>
      <c r="U101" s="367"/>
      <c r="V101" s="368"/>
      <c r="W101" s="368"/>
      <c r="X101" s="368"/>
      <c r="Y101" s="368"/>
      <c r="Z101" s="368"/>
      <c r="AA101" s="368"/>
      <c r="AB101" s="368"/>
      <c r="AC101" s="368"/>
      <c r="AD101" s="368"/>
      <c r="AE101" s="369"/>
      <c r="AF101" s="370"/>
    </row>
    <row r="102" spans="1:34" s="1" customFormat="1" ht="18.75" customHeight="1" x14ac:dyDescent="0.25">
      <c r="A102" s="291"/>
      <c r="B102" s="336"/>
      <c r="C102" s="279"/>
      <c r="D102" s="279"/>
      <c r="E102" s="279"/>
      <c r="F102" s="280"/>
      <c r="G102" s="323"/>
      <c r="H102" s="324">
        <f t="shared" si="9"/>
        <v>0</v>
      </c>
      <c r="I102" s="361"/>
      <c r="J102" s="362"/>
      <c r="K102" s="362"/>
      <c r="L102" s="363"/>
      <c r="M102" s="364"/>
      <c r="N102" s="362"/>
      <c r="O102" s="365"/>
      <c r="P102" s="364"/>
      <c r="Q102" s="362"/>
      <c r="R102" s="365"/>
      <c r="S102" s="366"/>
      <c r="T102" s="362"/>
      <c r="U102" s="367"/>
      <c r="V102" s="368"/>
      <c r="W102" s="368"/>
      <c r="X102" s="368"/>
      <c r="Y102" s="368"/>
      <c r="Z102" s="368"/>
      <c r="AA102" s="368"/>
      <c r="AB102" s="368"/>
      <c r="AC102" s="368"/>
      <c r="AD102" s="368"/>
      <c r="AE102" s="369"/>
      <c r="AF102" s="370"/>
    </row>
    <row r="103" spans="1:34" s="1" customFormat="1" ht="18.75" customHeight="1" x14ac:dyDescent="0.25">
      <c r="A103" s="291"/>
      <c r="B103" s="336"/>
      <c r="C103" s="279"/>
      <c r="D103" s="279"/>
      <c r="E103" s="279"/>
      <c r="F103" s="280"/>
      <c r="G103" s="323"/>
      <c r="H103" s="324">
        <f t="shared" si="9"/>
        <v>0</v>
      </c>
      <c r="I103" s="361"/>
      <c r="J103" s="362"/>
      <c r="K103" s="362"/>
      <c r="L103" s="363"/>
      <c r="M103" s="364"/>
      <c r="N103" s="362"/>
      <c r="O103" s="365"/>
      <c r="P103" s="364"/>
      <c r="Q103" s="362"/>
      <c r="R103" s="365"/>
      <c r="S103" s="366"/>
      <c r="T103" s="362"/>
      <c r="U103" s="367"/>
      <c r="V103" s="368"/>
      <c r="W103" s="368"/>
      <c r="X103" s="368"/>
      <c r="Y103" s="368"/>
      <c r="Z103" s="368"/>
      <c r="AA103" s="368"/>
      <c r="AB103" s="368"/>
      <c r="AC103" s="368"/>
      <c r="AD103" s="368"/>
      <c r="AE103" s="369"/>
      <c r="AF103" s="370"/>
    </row>
    <row r="104" spans="1:34" s="1" customFormat="1" ht="17.25" thickBot="1" x14ac:dyDescent="0.3">
      <c r="A104" s="291"/>
      <c r="B104" s="336"/>
      <c r="C104" s="279"/>
      <c r="D104" s="279"/>
      <c r="E104" s="279"/>
      <c r="F104" s="280"/>
      <c r="G104" s="323"/>
      <c r="H104" s="329">
        <f t="shared" si="9"/>
        <v>0</v>
      </c>
      <c r="I104" s="411"/>
      <c r="J104" s="507"/>
      <c r="K104" s="507"/>
      <c r="L104" s="508"/>
      <c r="M104" s="509"/>
      <c r="N104" s="507"/>
      <c r="O104" s="508"/>
      <c r="P104" s="510"/>
      <c r="Q104" s="507"/>
      <c r="R104" s="510"/>
      <c r="S104" s="510"/>
      <c r="T104" s="507"/>
      <c r="U104" s="508"/>
      <c r="V104" s="511"/>
      <c r="W104" s="508"/>
      <c r="X104" s="508"/>
      <c r="Y104" s="508"/>
      <c r="Z104" s="508"/>
      <c r="AA104" s="508"/>
      <c r="AB104" s="508"/>
      <c r="AC104" s="508"/>
      <c r="AD104" s="508"/>
      <c r="AE104" s="510"/>
      <c r="AF104" s="512"/>
      <c r="AG104" s="346"/>
      <c r="AH104" s="346"/>
    </row>
    <row r="105" spans="1:34" s="388" customFormat="1" ht="19.5" customHeight="1" thickTop="1" thickBot="1" x14ac:dyDescent="0.3">
      <c r="A105" s="379"/>
      <c r="B105" s="380"/>
      <c r="C105" s="381"/>
      <c r="D105" s="381"/>
      <c r="E105" s="381"/>
      <c r="F105" s="382"/>
      <c r="G105" s="383"/>
      <c r="H105" s="393">
        <f>SUM(H97:H104)</f>
        <v>0</v>
      </c>
      <c r="I105" s="502">
        <f>SUM(I97:I104)</f>
        <v>0</v>
      </c>
      <c r="J105" s="503">
        <f>SUM(J97:J104)</f>
        <v>0</v>
      </c>
      <c r="K105" s="371"/>
      <c r="L105" s="504"/>
      <c r="M105" s="503">
        <f>SUM(M97:M104)</f>
        <v>0</v>
      </c>
      <c r="N105" s="371"/>
      <c r="O105" s="504"/>
      <c r="P105" s="503">
        <f>SUM(P97:P104)</f>
        <v>0</v>
      </c>
      <c r="Q105" s="385"/>
      <c r="R105" s="505"/>
      <c r="S105" s="503">
        <f>SUM(S97:S104)</f>
        <v>0</v>
      </c>
      <c r="T105" s="385"/>
      <c r="U105" s="506"/>
      <c r="V105" s="503">
        <f>SUM(V97:V104)</f>
        <v>0</v>
      </c>
      <c r="W105" s="386"/>
      <c r="X105" s="506"/>
      <c r="Y105" s="503">
        <f>SUM(Y97:Y104)</f>
        <v>0</v>
      </c>
      <c r="Z105" s="386"/>
      <c r="AA105" s="506"/>
      <c r="AB105" s="503">
        <f>SUM(AB97:AB104)</f>
        <v>0</v>
      </c>
      <c r="AC105" s="386"/>
      <c r="AD105" s="506"/>
      <c r="AE105" s="503">
        <f>SUM(AE97:AE104)</f>
        <v>0</v>
      </c>
      <c r="AF105" s="472">
        <f>SUM(L105+O105+R105+U105+X105+AA105+AD105)</f>
        <v>0</v>
      </c>
      <c r="AG105" s="387"/>
      <c r="AH105" s="387"/>
    </row>
    <row r="106" spans="1:34" ht="35.25" customHeight="1" thickBot="1" x14ac:dyDescent="0.3">
      <c r="A106" s="374"/>
      <c r="B106" s="375"/>
      <c r="C106" s="376"/>
      <c r="D106" s="376"/>
      <c r="E106" s="376"/>
      <c r="F106" s="376"/>
      <c r="G106" s="377" t="s">
        <v>96</v>
      </c>
      <c r="H106" s="378">
        <f>SUM(H11+H21+H30+H42+H50+H58+H69+H81+H88+H95++H105)</f>
        <v>0</v>
      </c>
      <c r="I106" s="494">
        <f>SUM(I11+I21+I30+I42+I50+I58+I69+I81+I88+I95++I105)</f>
        <v>0</v>
      </c>
      <c r="J106" s="495">
        <f>SUM(J11+J21+J30+J42+J50+J58+J69+J81+J88+J95+J105)</f>
        <v>0</v>
      </c>
      <c r="K106" s="496"/>
      <c r="L106" s="497">
        <f>SUM(L11+L21+L30+L42+L50+L58+L69++L81+L88+L95+L104)</f>
        <v>0</v>
      </c>
      <c r="M106" s="495">
        <f>SUM(M11+M21+M30+M42+M50+M58+M69+M81+M88+M95+M105)</f>
        <v>0</v>
      </c>
      <c r="N106" s="496"/>
      <c r="O106" s="497">
        <f>SUM(O11+O21+O30+O42+O50+O58+O69++O81+O88+O95+O104)</f>
        <v>0</v>
      </c>
      <c r="P106" s="495">
        <f>SUM(P11+P21+P30+P42+P50+P58+P69+P81+P88+P95+P105)</f>
        <v>0</v>
      </c>
      <c r="Q106" s="496"/>
      <c r="R106" s="497">
        <f>SUM(R11+R21+R30+R42+R50+R58+R69++R81+R88+R95+R104)</f>
        <v>0</v>
      </c>
      <c r="S106" s="495">
        <f>SUM(S11+S21+S30+S42+S50+S58+S69+S81+S88+S95+S105)</f>
        <v>0</v>
      </c>
      <c r="T106" s="496"/>
      <c r="U106" s="497">
        <f>SUM(U11+U21+U30+U42+U50+U58+U69++U81+U88+U95+U104)</f>
        <v>0</v>
      </c>
      <c r="V106" s="495">
        <f>SUM(V11+V21+V30+V42+V50+V58+V69+V81+V88+V95+V105)</f>
        <v>0</v>
      </c>
      <c r="W106" s="498"/>
      <c r="X106" s="499">
        <f>SUM(X11+X21+X30+X42+X50+X58+X69+X81+X88+X95+X105)</f>
        <v>0</v>
      </c>
      <c r="Y106" s="495">
        <f>SUM(Y11+Y21+Y30+Y42+Y50+Y58+Y69+Y81+Y88+Y95+Y105)</f>
        <v>0</v>
      </c>
      <c r="Z106" s="498"/>
      <c r="AA106" s="499">
        <f>SUM(AA11+AA21+AA30+AA42+AA50+AA58+AA69+AA81+AA88+AA95+AA105)</f>
        <v>0</v>
      </c>
      <c r="AB106" s="495">
        <f>SUM(AB11+AB21+AB30+AB42+AB50+AB58+AB69+AB81+AB88+AB95+AB105)</f>
        <v>0</v>
      </c>
      <c r="AC106" s="498"/>
      <c r="AD106" s="499">
        <f>SUM(AD11+AD21+AD30+AD42+AD50+AD58+AD69+AD81+AD88+AD95+AD105)</f>
        <v>0</v>
      </c>
      <c r="AE106" s="501">
        <f>SUM(AE11+AE21+AE30+AE42+AE50+AE58+AE69+AE81+AE88+AE95+AE105)</f>
        <v>0</v>
      </c>
      <c r="AF106" s="500">
        <f>SUM(AF11+AF21+AF30+AF42+AF50+AF58+AF69+AF81+AF88+AF95+AF105)</f>
        <v>0</v>
      </c>
      <c r="AH106" s="266"/>
    </row>
    <row r="107" spans="1:34" ht="36" x14ac:dyDescent="0.25">
      <c r="G107" s="62" t="s">
        <v>87</v>
      </c>
      <c r="H107" s="372"/>
      <c r="AD107" s="263" t="s">
        <v>88</v>
      </c>
      <c r="AE107" s="264">
        <f>AE105+AE95+AE88+AE81+AE69+AE58+AE50+AE42+AE30+AE21+AE11</f>
        <v>0</v>
      </c>
      <c r="AF107" s="265">
        <f>AF105+AF95+AF88+AF81+AF69+AF58+AF50+AF42+AF30+AF21+AF11</f>
        <v>0</v>
      </c>
    </row>
    <row r="108" spans="1:34" x14ac:dyDescent="0.25">
      <c r="H108" s="373"/>
    </row>
    <row r="109" spans="1:34" x14ac:dyDescent="0.25">
      <c r="H109" s="373"/>
    </row>
    <row r="110" spans="1:34" x14ac:dyDescent="0.25">
      <c r="H110" s="373"/>
    </row>
    <row r="111" spans="1:34" x14ac:dyDescent="0.25">
      <c r="H111" s="373"/>
    </row>
    <row r="112" spans="1:34" x14ac:dyDescent="0.25">
      <c r="H112" s="373"/>
    </row>
    <row r="113" spans="8:8" x14ac:dyDescent="0.25">
      <c r="H113" s="373"/>
    </row>
    <row r="114" spans="8:8" x14ac:dyDescent="0.25">
      <c r="H114" s="373"/>
    </row>
    <row r="115" spans="8:8" x14ac:dyDescent="0.25">
      <c r="H115" s="373"/>
    </row>
    <row r="116" spans="8:8" x14ac:dyDescent="0.25">
      <c r="H116" s="373"/>
    </row>
    <row r="117" spans="8:8" x14ac:dyDescent="0.25">
      <c r="H117" s="373"/>
    </row>
    <row r="118" spans="8:8" x14ac:dyDescent="0.25">
      <c r="H118" s="373"/>
    </row>
    <row r="119" spans="8:8" x14ac:dyDescent="0.25">
      <c r="H119" s="373"/>
    </row>
    <row r="120" spans="8:8" x14ac:dyDescent="0.25">
      <c r="H120" s="373"/>
    </row>
    <row r="121" spans="8:8" x14ac:dyDescent="0.25">
      <c r="H121" s="373"/>
    </row>
    <row r="122" spans="8:8" x14ac:dyDescent="0.25">
      <c r="H122" s="373"/>
    </row>
    <row r="123" spans="8:8" x14ac:dyDescent="0.25">
      <c r="H123" s="373"/>
    </row>
    <row r="124" spans="8:8" x14ac:dyDescent="0.25">
      <c r="H124" s="373"/>
    </row>
    <row r="125" spans="8:8" x14ac:dyDescent="0.25">
      <c r="H125" s="373"/>
    </row>
    <row r="126" spans="8:8" x14ac:dyDescent="0.25">
      <c r="H126" s="373"/>
    </row>
    <row r="127" spans="8:8" x14ac:dyDescent="0.25">
      <c r="H127" s="373"/>
    </row>
    <row r="128" spans="8:8" x14ac:dyDescent="0.25">
      <c r="H128" s="373"/>
    </row>
    <row r="129" spans="8:8" x14ac:dyDescent="0.25">
      <c r="H129" s="373"/>
    </row>
    <row r="130" spans="8:8" x14ac:dyDescent="0.25">
      <c r="H130" s="373"/>
    </row>
    <row r="131" spans="8:8" x14ac:dyDescent="0.25">
      <c r="H131" s="373"/>
    </row>
    <row r="132" spans="8:8" x14ac:dyDescent="0.25">
      <c r="H132" s="373"/>
    </row>
    <row r="133" spans="8:8" x14ac:dyDescent="0.25">
      <c r="H133" s="373"/>
    </row>
    <row r="134" spans="8:8" x14ac:dyDescent="0.25">
      <c r="H134" s="373"/>
    </row>
    <row r="135" spans="8:8" x14ac:dyDescent="0.25">
      <c r="H135" s="373"/>
    </row>
    <row r="136" spans="8:8" x14ac:dyDescent="0.25">
      <c r="H136" s="373"/>
    </row>
    <row r="137" spans="8:8" x14ac:dyDescent="0.25">
      <c r="H137" s="373"/>
    </row>
    <row r="138" spans="8:8" x14ac:dyDescent="0.25">
      <c r="H138" s="373"/>
    </row>
    <row r="139" spans="8:8" x14ac:dyDescent="0.25">
      <c r="H139" s="373"/>
    </row>
    <row r="140" spans="8:8" x14ac:dyDescent="0.25">
      <c r="H140" s="373"/>
    </row>
    <row r="141" spans="8:8" x14ac:dyDescent="0.25">
      <c r="H141" s="373"/>
    </row>
    <row r="142" spans="8:8" x14ac:dyDescent="0.25">
      <c r="H142" s="373"/>
    </row>
    <row r="143" spans="8:8" x14ac:dyDescent="0.25">
      <c r="H143" s="373"/>
    </row>
    <row r="144" spans="8:8" x14ac:dyDescent="0.25">
      <c r="H144" s="373"/>
    </row>
    <row r="145" spans="8:8" x14ac:dyDescent="0.25">
      <c r="H145" s="373"/>
    </row>
    <row r="146" spans="8:8" x14ac:dyDescent="0.25">
      <c r="H146" s="373"/>
    </row>
    <row r="147" spans="8:8" x14ac:dyDescent="0.25">
      <c r="H147" s="373"/>
    </row>
    <row r="148" spans="8:8" x14ac:dyDescent="0.25">
      <c r="H148" s="373"/>
    </row>
    <row r="149" spans="8:8" x14ac:dyDescent="0.25">
      <c r="H149" s="373"/>
    </row>
    <row r="150" spans="8:8" x14ac:dyDescent="0.25">
      <c r="H150" s="373"/>
    </row>
    <row r="151" spans="8:8" x14ac:dyDescent="0.25">
      <c r="H151" s="373"/>
    </row>
    <row r="152" spans="8:8" x14ac:dyDescent="0.25">
      <c r="H152" s="373"/>
    </row>
    <row r="153" spans="8:8" x14ac:dyDescent="0.25">
      <c r="H153" s="373"/>
    </row>
    <row r="154" spans="8:8" x14ac:dyDescent="0.25">
      <c r="H154" s="373"/>
    </row>
    <row r="155" spans="8:8" x14ac:dyDescent="0.25">
      <c r="H155" s="373"/>
    </row>
    <row r="156" spans="8:8" x14ac:dyDescent="0.25">
      <c r="H156" s="373"/>
    </row>
    <row r="157" spans="8:8" x14ac:dyDescent="0.25">
      <c r="H157" s="373"/>
    </row>
    <row r="158" spans="8:8" x14ac:dyDescent="0.25">
      <c r="H158" s="373"/>
    </row>
    <row r="159" spans="8:8" x14ac:dyDescent="0.25">
      <c r="H159" s="373"/>
    </row>
    <row r="160" spans="8:8" x14ac:dyDescent="0.25">
      <c r="H160" s="373"/>
    </row>
    <row r="161" spans="8:8" x14ac:dyDescent="0.25">
      <c r="H161" s="373"/>
    </row>
    <row r="162" spans="8:8" x14ac:dyDescent="0.25">
      <c r="H162" s="373"/>
    </row>
    <row r="163" spans="8:8" x14ac:dyDescent="0.25">
      <c r="H163" s="373"/>
    </row>
    <row r="164" spans="8:8" x14ac:dyDescent="0.25">
      <c r="H164" s="373"/>
    </row>
    <row r="165" spans="8:8" x14ac:dyDescent="0.25">
      <c r="H165" s="373"/>
    </row>
    <row r="166" spans="8:8" x14ac:dyDescent="0.25">
      <c r="H166" s="373"/>
    </row>
    <row r="167" spans="8:8" x14ac:dyDescent="0.25">
      <c r="H167" s="373"/>
    </row>
    <row r="168" spans="8:8" x14ac:dyDescent="0.25">
      <c r="H168" s="373"/>
    </row>
    <row r="169" spans="8:8" x14ac:dyDescent="0.25">
      <c r="H169" s="373"/>
    </row>
    <row r="170" spans="8:8" x14ac:dyDescent="0.25">
      <c r="H170" s="373"/>
    </row>
    <row r="171" spans="8:8" x14ac:dyDescent="0.25">
      <c r="H171" s="373"/>
    </row>
    <row r="172" spans="8:8" x14ac:dyDescent="0.25">
      <c r="H172" s="373"/>
    </row>
    <row r="173" spans="8:8" x14ac:dyDescent="0.25">
      <c r="H173" s="373"/>
    </row>
    <row r="174" spans="8:8" x14ac:dyDescent="0.25">
      <c r="H174" s="373"/>
    </row>
    <row r="175" spans="8:8" x14ac:dyDescent="0.25">
      <c r="H175" s="373"/>
    </row>
    <row r="176" spans="8:8" x14ac:dyDescent="0.25">
      <c r="H176" s="373"/>
    </row>
    <row r="177" spans="8:8" x14ac:dyDescent="0.25">
      <c r="H177" s="373"/>
    </row>
    <row r="178" spans="8:8" x14ac:dyDescent="0.25">
      <c r="H178" s="373"/>
    </row>
    <row r="179" spans="8:8" x14ac:dyDescent="0.25">
      <c r="H179" s="373"/>
    </row>
    <row r="180" spans="8:8" x14ac:dyDescent="0.25">
      <c r="H180" s="373"/>
    </row>
    <row r="181" spans="8:8" x14ac:dyDescent="0.25">
      <c r="H181" s="373"/>
    </row>
    <row r="182" spans="8:8" x14ac:dyDescent="0.25">
      <c r="H182" s="373"/>
    </row>
    <row r="183" spans="8:8" x14ac:dyDescent="0.25">
      <c r="H183" s="373"/>
    </row>
    <row r="184" spans="8:8" x14ac:dyDescent="0.25">
      <c r="H184" s="373"/>
    </row>
    <row r="185" spans="8:8" x14ac:dyDescent="0.25">
      <c r="H185" s="373"/>
    </row>
    <row r="186" spans="8:8" x14ac:dyDescent="0.25">
      <c r="H186" s="373"/>
    </row>
    <row r="187" spans="8:8" x14ac:dyDescent="0.25">
      <c r="H187" s="373"/>
    </row>
    <row r="188" spans="8:8" x14ac:dyDescent="0.25">
      <c r="H188" s="373"/>
    </row>
    <row r="189" spans="8:8" x14ac:dyDescent="0.25">
      <c r="H189" s="373"/>
    </row>
    <row r="190" spans="8:8" x14ac:dyDescent="0.25">
      <c r="H190" s="373"/>
    </row>
    <row r="191" spans="8:8" x14ac:dyDescent="0.25">
      <c r="H191" s="373"/>
    </row>
    <row r="192" spans="8:8" x14ac:dyDescent="0.25">
      <c r="H192" s="373"/>
    </row>
    <row r="193" spans="8:8" x14ac:dyDescent="0.25">
      <c r="H193" s="373"/>
    </row>
    <row r="194" spans="8:8" x14ac:dyDescent="0.25">
      <c r="H194" s="373"/>
    </row>
    <row r="195" spans="8:8" x14ac:dyDescent="0.25">
      <c r="H195" s="373"/>
    </row>
    <row r="196" spans="8:8" x14ac:dyDescent="0.25">
      <c r="H196" s="373"/>
    </row>
    <row r="197" spans="8:8" x14ac:dyDescent="0.25">
      <c r="H197" s="373"/>
    </row>
    <row r="198" spans="8:8" x14ac:dyDescent="0.25">
      <c r="H198" s="373"/>
    </row>
    <row r="199" spans="8:8" x14ac:dyDescent="0.25">
      <c r="H199" s="373"/>
    </row>
    <row r="200" spans="8:8" x14ac:dyDescent="0.25">
      <c r="H200" s="373"/>
    </row>
    <row r="201" spans="8:8" x14ac:dyDescent="0.25">
      <c r="H201" s="373"/>
    </row>
    <row r="202" spans="8:8" x14ac:dyDescent="0.25">
      <c r="H202" s="373"/>
    </row>
    <row r="203" spans="8:8" x14ac:dyDescent="0.25">
      <c r="H203" s="373"/>
    </row>
    <row r="204" spans="8:8" x14ac:dyDescent="0.25">
      <c r="H204" s="373"/>
    </row>
    <row r="205" spans="8:8" x14ac:dyDescent="0.25">
      <c r="H205" s="373"/>
    </row>
    <row r="206" spans="8:8" x14ac:dyDescent="0.25">
      <c r="H206" s="373"/>
    </row>
    <row r="207" spans="8:8" x14ac:dyDescent="0.25">
      <c r="H207" s="373"/>
    </row>
    <row r="208" spans="8:8" x14ac:dyDescent="0.25">
      <c r="H208" s="373"/>
    </row>
    <row r="209" spans="8:8" x14ac:dyDescent="0.25">
      <c r="H209" s="373"/>
    </row>
    <row r="210" spans="8:8" x14ac:dyDescent="0.25">
      <c r="H210" s="373"/>
    </row>
    <row r="211" spans="8:8" x14ac:dyDescent="0.25">
      <c r="H211" s="373"/>
    </row>
    <row r="212" spans="8:8" x14ac:dyDescent="0.25">
      <c r="H212" s="373"/>
    </row>
    <row r="213" spans="8:8" x14ac:dyDescent="0.25">
      <c r="H213" s="373"/>
    </row>
    <row r="214" spans="8:8" x14ac:dyDescent="0.25">
      <c r="H214" s="373"/>
    </row>
    <row r="215" spans="8:8" x14ac:dyDescent="0.25">
      <c r="H215" s="373"/>
    </row>
    <row r="216" spans="8:8" x14ac:dyDescent="0.25">
      <c r="H216" s="373"/>
    </row>
    <row r="217" spans="8:8" x14ac:dyDescent="0.25">
      <c r="H217" s="373"/>
    </row>
    <row r="218" spans="8:8" x14ac:dyDescent="0.25">
      <c r="H218" s="373"/>
    </row>
    <row r="219" spans="8:8" x14ac:dyDescent="0.25">
      <c r="H219" s="373"/>
    </row>
    <row r="220" spans="8:8" x14ac:dyDescent="0.25">
      <c r="H220" s="373"/>
    </row>
    <row r="221" spans="8:8" x14ac:dyDescent="0.25">
      <c r="H221" s="373"/>
    </row>
    <row r="222" spans="8:8" x14ac:dyDescent="0.25">
      <c r="H222" s="373"/>
    </row>
    <row r="223" spans="8:8" x14ac:dyDescent="0.25">
      <c r="H223" s="373"/>
    </row>
    <row r="224" spans="8:8" x14ac:dyDescent="0.25">
      <c r="H224" s="373"/>
    </row>
    <row r="225" spans="8:8" x14ac:dyDescent="0.25">
      <c r="H225" s="373"/>
    </row>
    <row r="226" spans="8:8" x14ac:dyDescent="0.25">
      <c r="H226" s="373"/>
    </row>
    <row r="227" spans="8:8" x14ac:dyDescent="0.25">
      <c r="H227" s="373"/>
    </row>
    <row r="228" spans="8:8" x14ac:dyDescent="0.25">
      <c r="H228" s="373"/>
    </row>
    <row r="229" spans="8:8" x14ac:dyDescent="0.25">
      <c r="H229" s="373"/>
    </row>
    <row r="230" spans="8:8" x14ac:dyDescent="0.25">
      <c r="H230" s="373"/>
    </row>
    <row r="231" spans="8:8" x14ac:dyDescent="0.25">
      <c r="H231" s="373"/>
    </row>
    <row r="232" spans="8:8" x14ac:dyDescent="0.25">
      <c r="H232" s="373"/>
    </row>
    <row r="233" spans="8:8" x14ac:dyDescent="0.25">
      <c r="H233" s="373"/>
    </row>
    <row r="234" spans="8:8" x14ac:dyDescent="0.25">
      <c r="H234" s="373"/>
    </row>
    <row r="235" spans="8:8" x14ac:dyDescent="0.25">
      <c r="H235" s="373"/>
    </row>
    <row r="236" spans="8:8" x14ac:dyDescent="0.25">
      <c r="H236" s="373"/>
    </row>
    <row r="237" spans="8:8" x14ac:dyDescent="0.25">
      <c r="H237" s="373"/>
    </row>
    <row r="238" spans="8:8" x14ac:dyDescent="0.25">
      <c r="H238" s="373"/>
    </row>
    <row r="239" spans="8:8" x14ac:dyDescent="0.25">
      <c r="H239" s="373"/>
    </row>
    <row r="240" spans="8:8" x14ac:dyDescent="0.25">
      <c r="H240" s="373"/>
    </row>
    <row r="241" spans="8:8" x14ac:dyDescent="0.25">
      <c r="H241" s="373"/>
    </row>
    <row r="242" spans="8:8" x14ac:dyDescent="0.25">
      <c r="H242" s="373"/>
    </row>
    <row r="243" spans="8:8" x14ac:dyDescent="0.25">
      <c r="H243" s="373"/>
    </row>
    <row r="244" spans="8:8" x14ac:dyDescent="0.25">
      <c r="H244" s="373"/>
    </row>
    <row r="245" spans="8:8" x14ac:dyDescent="0.25">
      <c r="H245" s="373"/>
    </row>
    <row r="246" spans="8:8" x14ac:dyDescent="0.25">
      <c r="H246" s="373"/>
    </row>
    <row r="247" spans="8:8" x14ac:dyDescent="0.25">
      <c r="H247" s="373"/>
    </row>
    <row r="248" spans="8:8" x14ac:dyDescent="0.25">
      <c r="H248" s="373"/>
    </row>
    <row r="249" spans="8:8" x14ac:dyDescent="0.25">
      <c r="H249" s="373"/>
    </row>
    <row r="250" spans="8:8" x14ac:dyDescent="0.25">
      <c r="H250" s="373"/>
    </row>
    <row r="251" spans="8:8" x14ac:dyDescent="0.25">
      <c r="H251" s="373"/>
    </row>
    <row r="252" spans="8:8" x14ac:dyDescent="0.25">
      <c r="H252" s="373"/>
    </row>
    <row r="253" spans="8:8" x14ac:dyDescent="0.25">
      <c r="H253" s="373"/>
    </row>
    <row r="254" spans="8:8" x14ac:dyDescent="0.25">
      <c r="H254" s="373"/>
    </row>
    <row r="255" spans="8:8" x14ac:dyDescent="0.25">
      <c r="H255" s="373"/>
    </row>
    <row r="256" spans="8:8" x14ac:dyDescent="0.25">
      <c r="H256" s="373"/>
    </row>
    <row r="257" spans="8:8" x14ac:dyDescent="0.25">
      <c r="H257" s="373"/>
    </row>
    <row r="258" spans="8:8" x14ac:dyDescent="0.25">
      <c r="H258" s="373"/>
    </row>
    <row r="259" spans="8:8" x14ac:dyDescent="0.25">
      <c r="H259" s="373"/>
    </row>
    <row r="260" spans="8:8" x14ac:dyDescent="0.25">
      <c r="H260" s="373"/>
    </row>
    <row r="261" spans="8:8" x14ac:dyDescent="0.25">
      <c r="H261" s="373"/>
    </row>
    <row r="262" spans="8:8" x14ac:dyDescent="0.25">
      <c r="H262" s="373"/>
    </row>
    <row r="263" spans="8:8" x14ac:dyDescent="0.25">
      <c r="H263" s="373"/>
    </row>
    <row r="264" spans="8:8" x14ac:dyDescent="0.25">
      <c r="H264" s="373"/>
    </row>
    <row r="265" spans="8:8" x14ac:dyDescent="0.25">
      <c r="H265" s="373"/>
    </row>
    <row r="266" spans="8:8" x14ac:dyDescent="0.25">
      <c r="H266" s="373"/>
    </row>
    <row r="267" spans="8:8" x14ac:dyDescent="0.25">
      <c r="H267" s="373"/>
    </row>
    <row r="268" spans="8:8" x14ac:dyDescent="0.25">
      <c r="H268" s="373"/>
    </row>
    <row r="269" spans="8:8" x14ac:dyDescent="0.25">
      <c r="H269" s="373"/>
    </row>
    <row r="270" spans="8:8" x14ac:dyDescent="0.25">
      <c r="H270" s="373"/>
    </row>
    <row r="271" spans="8:8" x14ac:dyDescent="0.25">
      <c r="H271" s="373"/>
    </row>
    <row r="272" spans="8:8" x14ac:dyDescent="0.25">
      <c r="H272" s="373"/>
    </row>
    <row r="273" spans="8:8" x14ac:dyDescent="0.25">
      <c r="H273" s="373"/>
    </row>
    <row r="274" spans="8:8" x14ac:dyDescent="0.25">
      <c r="H274" s="373"/>
    </row>
    <row r="275" spans="8:8" x14ac:dyDescent="0.25">
      <c r="H275" s="373"/>
    </row>
    <row r="276" spans="8:8" x14ac:dyDescent="0.25">
      <c r="H276" s="373"/>
    </row>
    <row r="277" spans="8:8" x14ac:dyDescent="0.25">
      <c r="H277" s="373"/>
    </row>
    <row r="278" spans="8:8" x14ac:dyDescent="0.25">
      <c r="H278" s="373"/>
    </row>
    <row r="279" spans="8:8" x14ac:dyDescent="0.25">
      <c r="H279" s="373"/>
    </row>
    <row r="280" spans="8:8" x14ac:dyDescent="0.25">
      <c r="H280" s="373"/>
    </row>
    <row r="281" spans="8:8" x14ac:dyDescent="0.25">
      <c r="H281" s="373"/>
    </row>
    <row r="282" spans="8:8" x14ac:dyDescent="0.25">
      <c r="H282" s="373"/>
    </row>
    <row r="283" spans="8:8" x14ac:dyDescent="0.25">
      <c r="H283" s="373"/>
    </row>
    <row r="284" spans="8:8" x14ac:dyDescent="0.25">
      <c r="H284" s="373"/>
    </row>
    <row r="285" spans="8:8" x14ac:dyDescent="0.25">
      <c r="H285" s="373"/>
    </row>
    <row r="286" spans="8:8" x14ac:dyDescent="0.25">
      <c r="H286" s="373"/>
    </row>
    <row r="287" spans="8:8" x14ac:dyDescent="0.25">
      <c r="H287" s="373"/>
    </row>
    <row r="288" spans="8:8" x14ac:dyDescent="0.25">
      <c r="H288" s="373"/>
    </row>
    <row r="289" spans="8:8" x14ac:dyDescent="0.25">
      <c r="H289" s="373"/>
    </row>
    <row r="290" spans="8:8" x14ac:dyDescent="0.25">
      <c r="H290" s="373"/>
    </row>
    <row r="291" spans="8:8" x14ac:dyDescent="0.25">
      <c r="H291" s="373"/>
    </row>
    <row r="292" spans="8:8" x14ac:dyDescent="0.25">
      <c r="H292" s="373"/>
    </row>
    <row r="293" spans="8:8" x14ac:dyDescent="0.25">
      <c r="H293" s="373"/>
    </row>
    <row r="294" spans="8:8" x14ac:dyDescent="0.25">
      <c r="H294" s="373"/>
    </row>
    <row r="295" spans="8:8" x14ac:dyDescent="0.25">
      <c r="H295" s="373"/>
    </row>
    <row r="296" spans="8:8" x14ac:dyDescent="0.25">
      <c r="H296" s="373"/>
    </row>
    <row r="297" spans="8:8" x14ac:dyDescent="0.25">
      <c r="H297" s="373"/>
    </row>
    <row r="298" spans="8:8" x14ac:dyDescent="0.25">
      <c r="H298" s="373"/>
    </row>
    <row r="299" spans="8:8" x14ac:dyDescent="0.25">
      <c r="H299" s="373"/>
    </row>
    <row r="300" spans="8:8" x14ac:dyDescent="0.25">
      <c r="H300" s="373"/>
    </row>
    <row r="301" spans="8:8" x14ac:dyDescent="0.25">
      <c r="H301" s="373"/>
    </row>
    <row r="302" spans="8:8" x14ac:dyDescent="0.25">
      <c r="H302" s="373"/>
    </row>
    <row r="303" spans="8:8" x14ac:dyDescent="0.25">
      <c r="H303" s="373"/>
    </row>
    <row r="304" spans="8:8" x14ac:dyDescent="0.25">
      <c r="H304" s="373"/>
    </row>
    <row r="305" spans="8:8" x14ac:dyDescent="0.25">
      <c r="H305" s="373"/>
    </row>
    <row r="306" spans="8:8" x14ac:dyDescent="0.25">
      <c r="H306" s="373"/>
    </row>
    <row r="307" spans="8:8" x14ac:dyDescent="0.25">
      <c r="H307" s="373"/>
    </row>
    <row r="308" spans="8:8" x14ac:dyDescent="0.25">
      <c r="H308" s="373"/>
    </row>
    <row r="309" spans="8:8" x14ac:dyDescent="0.25">
      <c r="H309" s="373"/>
    </row>
    <row r="310" spans="8:8" x14ac:dyDescent="0.25">
      <c r="H310" s="373"/>
    </row>
    <row r="311" spans="8:8" x14ac:dyDescent="0.25">
      <c r="H311" s="373"/>
    </row>
    <row r="312" spans="8:8" x14ac:dyDescent="0.25">
      <c r="H312" s="373"/>
    </row>
    <row r="313" spans="8:8" x14ac:dyDescent="0.25">
      <c r="H313" s="373"/>
    </row>
    <row r="314" spans="8:8" x14ac:dyDescent="0.25">
      <c r="H314" s="373"/>
    </row>
    <row r="315" spans="8:8" x14ac:dyDescent="0.25">
      <c r="H315" s="373"/>
    </row>
    <row r="316" spans="8:8" x14ac:dyDescent="0.25">
      <c r="H316" s="373"/>
    </row>
    <row r="317" spans="8:8" x14ac:dyDescent="0.25">
      <c r="H317" s="373"/>
    </row>
    <row r="318" spans="8:8" x14ac:dyDescent="0.25">
      <c r="H318" s="373"/>
    </row>
    <row r="319" spans="8:8" x14ac:dyDescent="0.25">
      <c r="H319" s="373"/>
    </row>
    <row r="320" spans="8:8" x14ac:dyDescent="0.25">
      <c r="H320" s="373"/>
    </row>
    <row r="321" spans="8:8" x14ac:dyDescent="0.25">
      <c r="H321" s="373"/>
    </row>
    <row r="322" spans="8:8" x14ac:dyDescent="0.25">
      <c r="H322" s="373"/>
    </row>
    <row r="323" spans="8:8" x14ac:dyDescent="0.25">
      <c r="H323" s="373"/>
    </row>
    <row r="324" spans="8:8" x14ac:dyDescent="0.25">
      <c r="H324" s="373"/>
    </row>
    <row r="325" spans="8:8" x14ac:dyDescent="0.25">
      <c r="H325" s="373"/>
    </row>
    <row r="326" spans="8:8" x14ac:dyDescent="0.25">
      <c r="H326" s="373"/>
    </row>
    <row r="327" spans="8:8" x14ac:dyDescent="0.25">
      <c r="H327" s="373"/>
    </row>
    <row r="328" spans="8:8" x14ac:dyDescent="0.25">
      <c r="H328" s="373"/>
    </row>
    <row r="329" spans="8:8" x14ac:dyDescent="0.25">
      <c r="H329" s="373"/>
    </row>
    <row r="330" spans="8:8" x14ac:dyDescent="0.25">
      <c r="H330" s="373"/>
    </row>
    <row r="331" spans="8:8" x14ac:dyDescent="0.25">
      <c r="H331" s="373"/>
    </row>
    <row r="332" spans="8:8" x14ac:dyDescent="0.25">
      <c r="H332" s="373"/>
    </row>
    <row r="333" spans="8:8" x14ac:dyDescent="0.25">
      <c r="H333" s="373"/>
    </row>
    <row r="334" spans="8:8" x14ac:dyDescent="0.25">
      <c r="H334" s="373"/>
    </row>
    <row r="335" spans="8:8" x14ac:dyDescent="0.25">
      <c r="H335" s="373"/>
    </row>
    <row r="336" spans="8:8" x14ac:dyDescent="0.25">
      <c r="H336" s="373"/>
    </row>
    <row r="337" spans="8:8" x14ac:dyDescent="0.25">
      <c r="H337" s="373"/>
    </row>
    <row r="338" spans="8:8" x14ac:dyDescent="0.25">
      <c r="H338" s="373"/>
    </row>
    <row r="339" spans="8:8" x14ac:dyDescent="0.25">
      <c r="H339" s="373"/>
    </row>
    <row r="340" spans="8:8" x14ac:dyDescent="0.25">
      <c r="H340" s="373"/>
    </row>
    <row r="341" spans="8:8" x14ac:dyDescent="0.25">
      <c r="H341" s="373"/>
    </row>
    <row r="342" spans="8:8" x14ac:dyDescent="0.25">
      <c r="H342" s="373"/>
    </row>
    <row r="343" spans="8:8" x14ac:dyDescent="0.25">
      <c r="H343" s="373"/>
    </row>
    <row r="344" spans="8:8" x14ac:dyDescent="0.25">
      <c r="H344" s="373"/>
    </row>
    <row r="345" spans="8:8" x14ac:dyDescent="0.25">
      <c r="H345" s="373"/>
    </row>
    <row r="346" spans="8:8" x14ac:dyDescent="0.25">
      <c r="H346" s="373"/>
    </row>
    <row r="347" spans="8:8" x14ac:dyDescent="0.25">
      <c r="H347" s="373"/>
    </row>
    <row r="348" spans="8:8" x14ac:dyDescent="0.25">
      <c r="H348" s="373"/>
    </row>
    <row r="349" spans="8:8" x14ac:dyDescent="0.25">
      <c r="H349" s="373"/>
    </row>
    <row r="350" spans="8:8" x14ac:dyDescent="0.25">
      <c r="H350" s="373"/>
    </row>
    <row r="351" spans="8:8" x14ac:dyDescent="0.25">
      <c r="H351" s="373"/>
    </row>
    <row r="352" spans="8:8" x14ac:dyDescent="0.25">
      <c r="H352" s="373"/>
    </row>
    <row r="353" spans="8:8" x14ac:dyDescent="0.25">
      <c r="H353" s="373"/>
    </row>
    <row r="354" spans="8:8" x14ac:dyDescent="0.25">
      <c r="H354" s="373"/>
    </row>
    <row r="355" spans="8:8" x14ac:dyDescent="0.25">
      <c r="H355" s="373"/>
    </row>
    <row r="356" spans="8:8" x14ac:dyDescent="0.25">
      <c r="H356" s="373"/>
    </row>
    <row r="357" spans="8:8" x14ac:dyDescent="0.25">
      <c r="H357" s="373"/>
    </row>
    <row r="358" spans="8:8" x14ac:dyDescent="0.25">
      <c r="H358" s="373"/>
    </row>
    <row r="359" spans="8:8" x14ac:dyDescent="0.25">
      <c r="H359" s="373"/>
    </row>
    <row r="360" spans="8:8" x14ac:dyDescent="0.25">
      <c r="H360" s="373"/>
    </row>
    <row r="361" spans="8:8" x14ac:dyDescent="0.25">
      <c r="H361" s="373"/>
    </row>
    <row r="362" spans="8:8" x14ac:dyDescent="0.25">
      <c r="H362" s="373"/>
    </row>
    <row r="363" spans="8:8" x14ac:dyDescent="0.25">
      <c r="H363" s="373"/>
    </row>
    <row r="364" spans="8:8" x14ac:dyDescent="0.25">
      <c r="H364" s="373"/>
    </row>
    <row r="365" spans="8:8" x14ac:dyDescent="0.25">
      <c r="H365" s="373"/>
    </row>
    <row r="366" spans="8:8" x14ac:dyDescent="0.25">
      <c r="H366" s="373"/>
    </row>
    <row r="367" spans="8:8" x14ac:dyDescent="0.25">
      <c r="H367" s="373"/>
    </row>
    <row r="368" spans="8:8" x14ac:dyDescent="0.25">
      <c r="H368" s="373"/>
    </row>
    <row r="369" spans="8:8" x14ac:dyDescent="0.25">
      <c r="H369" s="373"/>
    </row>
    <row r="370" spans="8:8" x14ac:dyDescent="0.25">
      <c r="H370" s="373"/>
    </row>
    <row r="371" spans="8:8" x14ac:dyDescent="0.25">
      <c r="H371" s="373"/>
    </row>
    <row r="372" spans="8:8" x14ac:dyDescent="0.25">
      <c r="H372" s="373"/>
    </row>
    <row r="373" spans="8:8" x14ac:dyDescent="0.25">
      <c r="H373" s="373"/>
    </row>
    <row r="374" spans="8:8" x14ac:dyDescent="0.25">
      <c r="H374" s="373"/>
    </row>
    <row r="375" spans="8:8" x14ac:dyDescent="0.25">
      <c r="H375" s="373"/>
    </row>
    <row r="376" spans="8:8" x14ac:dyDescent="0.25">
      <c r="H376" s="373"/>
    </row>
    <row r="377" spans="8:8" x14ac:dyDescent="0.25">
      <c r="H377" s="373"/>
    </row>
    <row r="378" spans="8:8" x14ac:dyDescent="0.25">
      <c r="H378" s="373"/>
    </row>
    <row r="379" spans="8:8" x14ac:dyDescent="0.25">
      <c r="H379" s="373"/>
    </row>
    <row r="380" spans="8:8" x14ac:dyDescent="0.25">
      <c r="H380" s="373"/>
    </row>
    <row r="381" spans="8:8" x14ac:dyDescent="0.25">
      <c r="H381" s="373"/>
    </row>
    <row r="382" spans="8:8" x14ac:dyDescent="0.25">
      <c r="H382" s="373"/>
    </row>
    <row r="383" spans="8:8" x14ac:dyDescent="0.25">
      <c r="H383" s="373"/>
    </row>
    <row r="384" spans="8:8" x14ac:dyDescent="0.25">
      <c r="H384" s="373"/>
    </row>
    <row r="385" spans="8:8" x14ac:dyDescent="0.25">
      <c r="H385" s="373"/>
    </row>
    <row r="386" spans="8:8" x14ac:dyDescent="0.25">
      <c r="H386" s="373"/>
    </row>
    <row r="387" spans="8:8" x14ac:dyDescent="0.25">
      <c r="H387" s="373"/>
    </row>
    <row r="388" spans="8:8" x14ac:dyDescent="0.25">
      <c r="H388" s="373"/>
    </row>
    <row r="389" spans="8:8" x14ac:dyDescent="0.25">
      <c r="H389" s="373"/>
    </row>
    <row r="390" spans="8:8" x14ac:dyDescent="0.25">
      <c r="H390" s="373"/>
    </row>
    <row r="391" spans="8:8" x14ac:dyDescent="0.25">
      <c r="H391" s="373"/>
    </row>
    <row r="392" spans="8:8" x14ac:dyDescent="0.25">
      <c r="H392" s="373"/>
    </row>
    <row r="393" spans="8:8" x14ac:dyDescent="0.25">
      <c r="H393" s="373"/>
    </row>
    <row r="394" spans="8:8" x14ac:dyDescent="0.25">
      <c r="H394" s="373"/>
    </row>
    <row r="395" spans="8:8" x14ac:dyDescent="0.25">
      <c r="H395" s="373"/>
    </row>
    <row r="396" spans="8:8" x14ac:dyDescent="0.25">
      <c r="H396" s="373"/>
    </row>
    <row r="397" spans="8:8" x14ac:dyDescent="0.25">
      <c r="H397" s="373"/>
    </row>
    <row r="398" spans="8:8" x14ac:dyDescent="0.25">
      <c r="H398" s="373"/>
    </row>
    <row r="399" spans="8:8" x14ac:dyDescent="0.25">
      <c r="H399" s="373"/>
    </row>
    <row r="400" spans="8:8" x14ac:dyDescent="0.25">
      <c r="H400" s="373"/>
    </row>
    <row r="401" spans="8:8" x14ac:dyDescent="0.25">
      <c r="H401" s="373"/>
    </row>
    <row r="402" spans="8:8" x14ac:dyDescent="0.25">
      <c r="H402" s="373"/>
    </row>
    <row r="403" spans="8:8" x14ac:dyDescent="0.25">
      <c r="H403" s="373"/>
    </row>
    <row r="404" spans="8:8" x14ac:dyDescent="0.25">
      <c r="H404" s="373"/>
    </row>
    <row r="405" spans="8:8" x14ac:dyDescent="0.25">
      <c r="H405" s="373"/>
    </row>
    <row r="406" spans="8:8" x14ac:dyDescent="0.25">
      <c r="H406" s="373"/>
    </row>
    <row r="407" spans="8:8" x14ac:dyDescent="0.25">
      <c r="H407" s="373"/>
    </row>
    <row r="408" spans="8:8" x14ac:dyDescent="0.25">
      <c r="H408" s="373"/>
    </row>
    <row r="409" spans="8:8" x14ac:dyDescent="0.25">
      <c r="H409" s="373"/>
    </row>
    <row r="410" spans="8:8" x14ac:dyDescent="0.25">
      <c r="H410" s="373"/>
    </row>
    <row r="411" spans="8:8" x14ac:dyDescent="0.25">
      <c r="H411" s="373"/>
    </row>
    <row r="412" spans="8:8" x14ac:dyDescent="0.25">
      <c r="H412" s="373"/>
    </row>
    <row r="413" spans="8:8" x14ac:dyDescent="0.25">
      <c r="H413" s="373"/>
    </row>
    <row r="414" spans="8:8" x14ac:dyDescent="0.25">
      <c r="H414" s="373"/>
    </row>
    <row r="415" spans="8:8" x14ac:dyDescent="0.25">
      <c r="H415" s="373"/>
    </row>
    <row r="416" spans="8:8" x14ac:dyDescent="0.25">
      <c r="H416" s="373"/>
    </row>
    <row r="417" spans="8:8" x14ac:dyDescent="0.25">
      <c r="H417" s="373"/>
    </row>
    <row r="418" spans="8:8" x14ac:dyDescent="0.25">
      <c r="H418" s="373"/>
    </row>
    <row r="419" spans="8:8" x14ac:dyDescent="0.25">
      <c r="H419" s="373"/>
    </row>
    <row r="420" spans="8:8" x14ac:dyDescent="0.25">
      <c r="H420" s="373"/>
    </row>
    <row r="421" spans="8:8" x14ac:dyDescent="0.25">
      <c r="H421" s="373"/>
    </row>
    <row r="422" spans="8:8" x14ac:dyDescent="0.25">
      <c r="H422" s="373"/>
    </row>
    <row r="423" spans="8:8" x14ac:dyDescent="0.25">
      <c r="H423" s="373"/>
    </row>
    <row r="424" spans="8:8" x14ac:dyDescent="0.25">
      <c r="H424" s="373"/>
    </row>
    <row r="425" spans="8:8" x14ac:dyDescent="0.25">
      <c r="H425" s="373"/>
    </row>
    <row r="426" spans="8:8" x14ac:dyDescent="0.25">
      <c r="H426" s="373"/>
    </row>
    <row r="427" spans="8:8" x14ac:dyDescent="0.25">
      <c r="H427" s="373"/>
    </row>
    <row r="428" spans="8:8" x14ac:dyDescent="0.25">
      <c r="H428" s="373"/>
    </row>
    <row r="429" spans="8:8" x14ac:dyDescent="0.25">
      <c r="H429" s="373"/>
    </row>
    <row r="430" spans="8:8" x14ac:dyDescent="0.25">
      <c r="H430" s="373"/>
    </row>
    <row r="431" spans="8:8" x14ac:dyDescent="0.25">
      <c r="H431" s="373"/>
    </row>
    <row r="432" spans="8:8" x14ac:dyDescent="0.25">
      <c r="H432" s="373"/>
    </row>
    <row r="433" spans="8:8" x14ac:dyDescent="0.25">
      <c r="H433" s="373"/>
    </row>
    <row r="434" spans="8:8" x14ac:dyDescent="0.25">
      <c r="H434" s="373"/>
    </row>
    <row r="435" spans="8:8" x14ac:dyDescent="0.25">
      <c r="H435" s="373"/>
    </row>
    <row r="436" spans="8:8" x14ac:dyDescent="0.25">
      <c r="H436" s="373"/>
    </row>
    <row r="437" spans="8:8" x14ac:dyDescent="0.25">
      <c r="H437" s="373"/>
    </row>
    <row r="438" spans="8:8" x14ac:dyDescent="0.25">
      <c r="H438" s="373"/>
    </row>
    <row r="439" spans="8:8" x14ac:dyDescent="0.25">
      <c r="H439" s="373"/>
    </row>
    <row r="440" spans="8:8" x14ac:dyDescent="0.25">
      <c r="H440" s="373"/>
    </row>
    <row r="441" spans="8:8" x14ac:dyDescent="0.25">
      <c r="H441" s="373"/>
    </row>
    <row r="442" spans="8:8" x14ac:dyDescent="0.25">
      <c r="H442" s="373"/>
    </row>
    <row r="443" spans="8:8" x14ac:dyDescent="0.25">
      <c r="H443" s="373"/>
    </row>
    <row r="444" spans="8:8" x14ac:dyDescent="0.25">
      <c r="H444" s="373"/>
    </row>
    <row r="445" spans="8:8" x14ac:dyDescent="0.25">
      <c r="H445" s="373"/>
    </row>
    <row r="446" spans="8:8" x14ac:dyDescent="0.25">
      <c r="H446" s="373"/>
    </row>
    <row r="447" spans="8:8" x14ac:dyDescent="0.25">
      <c r="H447" s="373"/>
    </row>
    <row r="448" spans="8:8" x14ac:dyDescent="0.25">
      <c r="H448" s="373"/>
    </row>
    <row r="449" spans="8:8" x14ac:dyDescent="0.25">
      <c r="H449" s="373"/>
    </row>
    <row r="450" spans="8:8" x14ac:dyDescent="0.25">
      <c r="H450" s="373"/>
    </row>
    <row r="451" spans="8:8" x14ac:dyDescent="0.25">
      <c r="H451" s="373"/>
    </row>
    <row r="452" spans="8:8" x14ac:dyDescent="0.25">
      <c r="H452" s="373"/>
    </row>
    <row r="453" spans="8:8" x14ac:dyDescent="0.25">
      <c r="H453" s="373"/>
    </row>
    <row r="454" spans="8:8" x14ac:dyDescent="0.25">
      <c r="H454" s="373"/>
    </row>
    <row r="455" spans="8:8" x14ac:dyDescent="0.25">
      <c r="H455" s="373"/>
    </row>
    <row r="456" spans="8:8" x14ac:dyDescent="0.25">
      <c r="H456" s="373"/>
    </row>
    <row r="457" spans="8:8" x14ac:dyDescent="0.25">
      <c r="H457" s="373"/>
    </row>
    <row r="458" spans="8:8" x14ac:dyDescent="0.25">
      <c r="H458" s="373"/>
    </row>
    <row r="459" spans="8:8" x14ac:dyDescent="0.25">
      <c r="H459" s="373"/>
    </row>
    <row r="460" spans="8:8" x14ac:dyDescent="0.25">
      <c r="H460" s="373"/>
    </row>
    <row r="461" spans="8:8" x14ac:dyDescent="0.25">
      <c r="H461" s="373"/>
    </row>
    <row r="462" spans="8:8" x14ac:dyDescent="0.25">
      <c r="H462" s="373"/>
    </row>
    <row r="463" spans="8:8" x14ac:dyDescent="0.25">
      <c r="H463" s="373"/>
    </row>
    <row r="464" spans="8:8" x14ac:dyDescent="0.25">
      <c r="H464" s="373"/>
    </row>
    <row r="465" spans="8:8" x14ac:dyDescent="0.25">
      <c r="H465" s="373"/>
    </row>
    <row r="466" spans="8:8" x14ac:dyDescent="0.25">
      <c r="H466" s="373"/>
    </row>
    <row r="467" spans="8:8" x14ac:dyDescent="0.25">
      <c r="H467" s="373"/>
    </row>
    <row r="468" spans="8:8" x14ac:dyDescent="0.25">
      <c r="H468" s="373"/>
    </row>
    <row r="469" spans="8:8" x14ac:dyDescent="0.25">
      <c r="H469" s="373"/>
    </row>
    <row r="470" spans="8:8" x14ac:dyDescent="0.25">
      <c r="H470" s="373"/>
    </row>
    <row r="471" spans="8:8" x14ac:dyDescent="0.25">
      <c r="H471" s="373"/>
    </row>
    <row r="472" spans="8:8" x14ac:dyDescent="0.25">
      <c r="H472" s="373"/>
    </row>
    <row r="473" spans="8:8" x14ac:dyDescent="0.25">
      <c r="H473" s="373"/>
    </row>
    <row r="474" spans="8:8" x14ac:dyDescent="0.25">
      <c r="H474" s="373"/>
    </row>
    <row r="475" spans="8:8" x14ac:dyDescent="0.25">
      <c r="H475" s="373"/>
    </row>
    <row r="476" spans="8:8" x14ac:dyDescent="0.25">
      <c r="H476" s="373"/>
    </row>
    <row r="477" spans="8:8" x14ac:dyDescent="0.25">
      <c r="H477" s="373"/>
    </row>
    <row r="478" spans="8:8" x14ac:dyDescent="0.25">
      <c r="H478" s="373"/>
    </row>
    <row r="479" spans="8:8" x14ac:dyDescent="0.25">
      <c r="H479" s="373"/>
    </row>
    <row r="480" spans="8:8" x14ac:dyDescent="0.25">
      <c r="H480" s="373"/>
    </row>
    <row r="481" spans="8:8" x14ac:dyDescent="0.25">
      <c r="H481" s="373"/>
    </row>
    <row r="482" spans="8:8" x14ac:dyDescent="0.25">
      <c r="H482" s="373"/>
    </row>
    <row r="483" spans="8:8" x14ac:dyDescent="0.25">
      <c r="H483" s="373"/>
    </row>
    <row r="484" spans="8:8" x14ac:dyDescent="0.25">
      <c r="H484" s="373"/>
    </row>
    <row r="485" spans="8:8" x14ac:dyDescent="0.25">
      <c r="H485" s="373"/>
    </row>
    <row r="486" spans="8:8" x14ac:dyDescent="0.25">
      <c r="H486" s="373"/>
    </row>
    <row r="487" spans="8:8" x14ac:dyDescent="0.25">
      <c r="H487" s="373"/>
    </row>
    <row r="488" spans="8:8" x14ac:dyDescent="0.25">
      <c r="H488" s="373"/>
    </row>
    <row r="489" spans="8:8" x14ac:dyDescent="0.25">
      <c r="H489" s="373"/>
    </row>
    <row r="490" spans="8:8" x14ac:dyDescent="0.25">
      <c r="H490" s="373"/>
    </row>
    <row r="491" spans="8:8" x14ac:dyDescent="0.25">
      <c r="H491" s="373"/>
    </row>
    <row r="492" spans="8:8" x14ac:dyDescent="0.25">
      <c r="H492" s="373"/>
    </row>
    <row r="493" spans="8:8" x14ac:dyDescent="0.25">
      <c r="H493" s="373"/>
    </row>
    <row r="494" spans="8:8" x14ac:dyDescent="0.25">
      <c r="H494" s="373"/>
    </row>
    <row r="495" spans="8:8" x14ac:dyDescent="0.25">
      <c r="H495" s="373"/>
    </row>
    <row r="496" spans="8:8" x14ac:dyDescent="0.25">
      <c r="H496" s="373"/>
    </row>
    <row r="497" spans="8:8" x14ac:dyDescent="0.25">
      <c r="H497" s="373"/>
    </row>
    <row r="498" spans="8:8" x14ac:dyDescent="0.25">
      <c r="H498" s="373"/>
    </row>
    <row r="499" spans="8:8" x14ac:dyDescent="0.25">
      <c r="H499" s="373"/>
    </row>
    <row r="500" spans="8:8" x14ac:dyDescent="0.25">
      <c r="H500" s="373"/>
    </row>
    <row r="501" spans="8:8" x14ac:dyDescent="0.25">
      <c r="H501" s="373"/>
    </row>
    <row r="502" spans="8:8" x14ac:dyDescent="0.25">
      <c r="H502" s="373"/>
    </row>
    <row r="503" spans="8:8" x14ac:dyDescent="0.25">
      <c r="H503" s="373"/>
    </row>
    <row r="504" spans="8:8" x14ac:dyDescent="0.25">
      <c r="H504" s="373"/>
    </row>
    <row r="505" spans="8:8" x14ac:dyDescent="0.25">
      <c r="H505" s="373"/>
    </row>
    <row r="506" spans="8:8" x14ac:dyDescent="0.25">
      <c r="H506" s="373"/>
    </row>
    <row r="507" spans="8:8" x14ac:dyDescent="0.25">
      <c r="H507" s="373"/>
    </row>
    <row r="508" spans="8:8" x14ac:dyDescent="0.25">
      <c r="H508" s="373"/>
    </row>
    <row r="509" spans="8:8" x14ac:dyDescent="0.25">
      <c r="H509" s="373"/>
    </row>
    <row r="510" spans="8:8" x14ac:dyDescent="0.25">
      <c r="H510" s="373"/>
    </row>
    <row r="511" spans="8:8" x14ac:dyDescent="0.25">
      <c r="H511" s="373"/>
    </row>
    <row r="512" spans="8:8" x14ac:dyDescent="0.25">
      <c r="H512" s="373"/>
    </row>
    <row r="513" spans="8:8" x14ac:dyDescent="0.25">
      <c r="H513" s="373"/>
    </row>
    <row r="514" spans="8:8" x14ac:dyDescent="0.25">
      <c r="H514" s="373"/>
    </row>
    <row r="515" spans="8:8" x14ac:dyDescent="0.25">
      <c r="H515" s="373"/>
    </row>
    <row r="516" spans="8:8" x14ac:dyDescent="0.25">
      <c r="H516" s="373"/>
    </row>
    <row r="517" spans="8:8" x14ac:dyDescent="0.25">
      <c r="H517" s="373"/>
    </row>
    <row r="518" spans="8:8" x14ac:dyDescent="0.25">
      <c r="H518" s="373"/>
    </row>
    <row r="519" spans="8:8" x14ac:dyDescent="0.25">
      <c r="H519" s="373"/>
    </row>
    <row r="520" spans="8:8" x14ac:dyDescent="0.25">
      <c r="H520" s="373"/>
    </row>
    <row r="521" spans="8:8" x14ac:dyDescent="0.25">
      <c r="H521" s="373"/>
    </row>
    <row r="522" spans="8:8" x14ac:dyDescent="0.25">
      <c r="H522" s="373"/>
    </row>
    <row r="523" spans="8:8" x14ac:dyDescent="0.25">
      <c r="H523" s="373"/>
    </row>
    <row r="524" spans="8:8" x14ac:dyDescent="0.25">
      <c r="H524" s="373"/>
    </row>
    <row r="525" spans="8:8" x14ac:dyDescent="0.25">
      <c r="H525" s="373"/>
    </row>
    <row r="526" spans="8:8" x14ac:dyDescent="0.25">
      <c r="H526" s="373"/>
    </row>
    <row r="527" spans="8:8" x14ac:dyDescent="0.25">
      <c r="H527" s="373"/>
    </row>
    <row r="528" spans="8:8" x14ac:dyDescent="0.25">
      <c r="H528" s="373"/>
    </row>
    <row r="529" spans="8:8" x14ac:dyDescent="0.25">
      <c r="H529" s="373"/>
    </row>
    <row r="530" spans="8:8" x14ac:dyDescent="0.25">
      <c r="H530" s="373"/>
    </row>
    <row r="531" spans="8:8" x14ac:dyDescent="0.25">
      <c r="H531" s="373"/>
    </row>
    <row r="532" spans="8:8" x14ac:dyDescent="0.25">
      <c r="H532" s="373"/>
    </row>
    <row r="533" spans="8:8" x14ac:dyDescent="0.25">
      <c r="H533" s="373"/>
    </row>
    <row r="534" spans="8:8" x14ac:dyDescent="0.25">
      <c r="H534" s="373"/>
    </row>
    <row r="535" spans="8:8" x14ac:dyDescent="0.25">
      <c r="H535" s="373"/>
    </row>
    <row r="536" spans="8:8" x14ac:dyDescent="0.25">
      <c r="H536" s="373"/>
    </row>
    <row r="537" spans="8:8" x14ac:dyDescent="0.25">
      <c r="H537" s="373"/>
    </row>
    <row r="538" spans="8:8" x14ac:dyDescent="0.25">
      <c r="H538" s="373"/>
    </row>
    <row r="539" spans="8:8" x14ac:dyDescent="0.25">
      <c r="H539" s="373"/>
    </row>
    <row r="540" spans="8:8" x14ac:dyDescent="0.25">
      <c r="H540" s="373"/>
    </row>
    <row r="541" spans="8:8" x14ac:dyDescent="0.25">
      <c r="H541" s="373"/>
    </row>
    <row r="542" spans="8:8" x14ac:dyDescent="0.25">
      <c r="H542" s="373"/>
    </row>
    <row r="543" spans="8:8" x14ac:dyDescent="0.25">
      <c r="H543" s="373"/>
    </row>
    <row r="544" spans="8:8" x14ac:dyDescent="0.25">
      <c r="H544" s="373"/>
    </row>
    <row r="545" spans="8:8" x14ac:dyDescent="0.25">
      <c r="H545" s="373"/>
    </row>
    <row r="546" spans="8:8" x14ac:dyDescent="0.25">
      <c r="H546" s="373"/>
    </row>
    <row r="547" spans="8:8" x14ac:dyDescent="0.25">
      <c r="H547" s="373"/>
    </row>
    <row r="548" spans="8:8" x14ac:dyDescent="0.25">
      <c r="H548" s="373"/>
    </row>
    <row r="549" spans="8:8" x14ac:dyDescent="0.25">
      <c r="H549" s="373"/>
    </row>
    <row r="550" spans="8:8" x14ac:dyDescent="0.25">
      <c r="H550" s="373"/>
    </row>
    <row r="551" spans="8:8" x14ac:dyDescent="0.25">
      <c r="H551" s="373"/>
    </row>
    <row r="552" spans="8:8" x14ac:dyDescent="0.25">
      <c r="H552" s="373"/>
    </row>
    <row r="553" spans="8:8" x14ac:dyDescent="0.25">
      <c r="H553" s="373"/>
    </row>
    <row r="554" spans="8:8" x14ac:dyDescent="0.25">
      <c r="H554" s="373"/>
    </row>
    <row r="555" spans="8:8" x14ac:dyDescent="0.25">
      <c r="H555" s="373"/>
    </row>
    <row r="556" spans="8:8" x14ac:dyDescent="0.25">
      <c r="H556" s="373"/>
    </row>
    <row r="557" spans="8:8" x14ac:dyDescent="0.25">
      <c r="H557" s="373"/>
    </row>
    <row r="558" spans="8:8" x14ac:dyDescent="0.25">
      <c r="H558" s="373"/>
    </row>
    <row r="559" spans="8:8" x14ac:dyDescent="0.25">
      <c r="H559" s="373"/>
    </row>
    <row r="560" spans="8:8" x14ac:dyDescent="0.25">
      <c r="H560" s="373"/>
    </row>
    <row r="561" spans="8:8" x14ac:dyDescent="0.25">
      <c r="H561" s="373"/>
    </row>
    <row r="562" spans="8:8" x14ac:dyDescent="0.25">
      <c r="H562" s="373"/>
    </row>
    <row r="563" spans="8:8" x14ac:dyDescent="0.25">
      <c r="H563" s="373"/>
    </row>
    <row r="564" spans="8:8" x14ac:dyDescent="0.25">
      <c r="H564" s="373"/>
    </row>
    <row r="565" spans="8:8" x14ac:dyDescent="0.25">
      <c r="H565" s="373"/>
    </row>
    <row r="566" spans="8:8" x14ac:dyDescent="0.25">
      <c r="H566" s="373"/>
    </row>
    <row r="567" spans="8:8" x14ac:dyDescent="0.25">
      <c r="H567" s="373"/>
    </row>
    <row r="568" spans="8:8" x14ac:dyDescent="0.25">
      <c r="H568" s="373"/>
    </row>
    <row r="569" spans="8:8" x14ac:dyDescent="0.25">
      <c r="H569" s="373"/>
    </row>
    <row r="570" spans="8:8" x14ac:dyDescent="0.25">
      <c r="H570" s="373"/>
    </row>
    <row r="571" spans="8:8" x14ac:dyDescent="0.25">
      <c r="H571" s="373"/>
    </row>
    <row r="572" spans="8:8" x14ac:dyDescent="0.25">
      <c r="H572" s="373"/>
    </row>
    <row r="573" spans="8:8" x14ac:dyDescent="0.25">
      <c r="H573" s="373"/>
    </row>
    <row r="574" spans="8:8" x14ac:dyDescent="0.25">
      <c r="H574" s="373"/>
    </row>
    <row r="575" spans="8:8" x14ac:dyDescent="0.25">
      <c r="H575" s="373"/>
    </row>
    <row r="576" spans="8:8" x14ac:dyDescent="0.25">
      <c r="H576" s="373"/>
    </row>
    <row r="577" spans="8:8" x14ac:dyDescent="0.25">
      <c r="H577" s="373"/>
    </row>
    <row r="578" spans="8:8" x14ac:dyDescent="0.25">
      <c r="H578" s="373"/>
    </row>
    <row r="579" spans="8:8" x14ac:dyDescent="0.25">
      <c r="H579" s="373"/>
    </row>
    <row r="580" spans="8:8" x14ac:dyDescent="0.25">
      <c r="H580" s="373"/>
    </row>
    <row r="581" spans="8:8" x14ac:dyDescent="0.25">
      <c r="H581" s="373"/>
    </row>
    <row r="582" spans="8:8" x14ac:dyDescent="0.25">
      <c r="H582" s="373"/>
    </row>
    <row r="583" spans="8:8" x14ac:dyDescent="0.25">
      <c r="H583" s="373"/>
    </row>
    <row r="584" spans="8:8" x14ac:dyDescent="0.25">
      <c r="H584" s="373"/>
    </row>
    <row r="585" spans="8:8" x14ac:dyDescent="0.25">
      <c r="H585" s="373"/>
    </row>
    <row r="586" spans="8:8" x14ac:dyDescent="0.25">
      <c r="H586" s="373"/>
    </row>
    <row r="587" spans="8:8" x14ac:dyDescent="0.25">
      <c r="H587" s="373"/>
    </row>
    <row r="588" spans="8:8" x14ac:dyDescent="0.25">
      <c r="H588" s="373"/>
    </row>
    <row r="589" spans="8:8" x14ac:dyDescent="0.25">
      <c r="H589" s="373"/>
    </row>
    <row r="590" spans="8:8" x14ac:dyDescent="0.25">
      <c r="H590" s="373"/>
    </row>
    <row r="591" spans="8:8" x14ac:dyDescent="0.25">
      <c r="H591" s="373"/>
    </row>
    <row r="592" spans="8:8" x14ac:dyDescent="0.25">
      <c r="H592" s="373"/>
    </row>
    <row r="593" spans="8:8" x14ac:dyDescent="0.25">
      <c r="H593" s="373"/>
    </row>
    <row r="594" spans="8:8" x14ac:dyDescent="0.25">
      <c r="H594" s="373"/>
    </row>
    <row r="595" spans="8:8" x14ac:dyDescent="0.25">
      <c r="H595" s="373"/>
    </row>
    <row r="596" spans="8:8" x14ac:dyDescent="0.25">
      <c r="H596" s="373"/>
    </row>
    <row r="597" spans="8:8" x14ac:dyDescent="0.25">
      <c r="H597" s="373"/>
    </row>
    <row r="598" spans="8:8" x14ac:dyDescent="0.25">
      <c r="H598" s="373"/>
    </row>
    <row r="599" spans="8:8" x14ac:dyDescent="0.25">
      <c r="H599" s="373"/>
    </row>
    <row r="600" spans="8:8" x14ac:dyDescent="0.25">
      <c r="H600" s="373"/>
    </row>
    <row r="601" spans="8:8" x14ac:dyDescent="0.25">
      <c r="H601" s="373"/>
    </row>
    <row r="602" spans="8:8" x14ac:dyDescent="0.25">
      <c r="H602" s="373"/>
    </row>
    <row r="603" spans="8:8" x14ac:dyDescent="0.25">
      <c r="H603" s="373"/>
    </row>
    <row r="604" spans="8:8" x14ac:dyDescent="0.25">
      <c r="H604" s="373"/>
    </row>
    <row r="605" spans="8:8" x14ac:dyDescent="0.25">
      <c r="H605" s="373"/>
    </row>
    <row r="606" spans="8:8" x14ac:dyDescent="0.25">
      <c r="H606" s="373"/>
    </row>
    <row r="607" spans="8:8" x14ac:dyDescent="0.25">
      <c r="H607" s="373"/>
    </row>
    <row r="608" spans="8:8" x14ac:dyDescent="0.25">
      <c r="H608" s="373"/>
    </row>
    <row r="609" spans="8:8" x14ac:dyDescent="0.25">
      <c r="H609" s="373"/>
    </row>
    <row r="610" spans="8:8" x14ac:dyDescent="0.25">
      <c r="H610" s="373"/>
    </row>
    <row r="611" spans="8:8" x14ac:dyDescent="0.25">
      <c r="H611" s="373"/>
    </row>
    <row r="612" spans="8:8" x14ac:dyDescent="0.25">
      <c r="H612" s="373"/>
    </row>
    <row r="613" spans="8:8" x14ac:dyDescent="0.25">
      <c r="H613" s="373"/>
    </row>
    <row r="614" spans="8:8" x14ac:dyDescent="0.25">
      <c r="H614" s="373"/>
    </row>
    <row r="615" spans="8:8" x14ac:dyDescent="0.25">
      <c r="H615" s="373"/>
    </row>
    <row r="616" spans="8:8" x14ac:dyDescent="0.25">
      <c r="H616" s="373"/>
    </row>
    <row r="617" spans="8:8" x14ac:dyDescent="0.25">
      <c r="H617" s="373"/>
    </row>
    <row r="618" spans="8:8" x14ac:dyDescent="0.25">
      <c r="H618" s="373"/>
    </row>
    <row r="619" spans="8:8" x14ac:dyDescent="0.25">
      <c r="H619" s="373"/>
    </row>
    <row r="620" spans="8:8" x14ac:dyDescent="0.25">
      <c r="H620" s="373"/>
    </row>
    <row r="621" spans="8:8" x14ac:dyDescent="0.25">
      <c r="H621" s="373"/>
    </row>
    <row r="622" spans="8:8" x14ac:dyDescent="0.25">
      <c r="H622" s="373"/>
    </row>
    <row r="623" spans="8:8" x14ac:dyDescent="0.25">
      <c r="H623" s="373"/>
    </row>
    <row r="624" spans="8:8" x14ac:dyDescent="0.25">
      <c r="H624" s="373"/>
    </row>
    <row r="625" spans="8:8" x14ac:dyDescent="0.25">
      <c r="H625" s="373"/>
    </row>
    <row r="626" spans="8:8" x14ac:dyDescent="0.25">
      <c r="H626" s="373"/>
    </row>
    <row r="627" spans="8:8" x14ac:dyDescent="0.25">
      <c r="H627" s="373"/>
    </row>
    <row r="628" spans="8:8" x14ac:dyDescent="0.25">
      <c r="H628" s="373"/>
    </row>
    <row r="629" spans="8:8" x14ac:dyDescent="0.25">
      <c r="H629" s="373"/>
    </row>
    <row r="630" spans="8:8" x14ac:dyDescent="0.25">
      <c r="H630" s="373"/>
    </row>
    <row r="631" spans="8:8" x14ac:dyDescent="0.25">
      <c r="H631" s="373"/>
    </row>
    <row r="632" spans="8:8" x14ac:dyDescent="0.25">
      <c r="H632" s="373"/>
    </row>
    <row r="633" spans="8:8" x14ac:dyDescent="0.25">
      <c r="H633" s="373"/>
    </row>
    <row r="634" spans="8:8" x14ac:dyDescent="0.25">
      <c r="H634" s="373"/>
    </row>
    <row r="635" spans="8:8" x14ac:dyDescent="0.25">
      <c r="H635" s="373"/>
    </row>
    <row r="636" spans="8:8" x14ac:dyDescent="0.25">
      <c r="H636" s="373"/>
    </row>
    <row r="637" spans="8:8" x14ac:dyDescent="0.25">
      <c r="H637" s="373"/>
    </row>
    <row r="638" spans="8:8" x14ac:dyDescent="0.25">
      <c r="H638" s="373"/>
    </row>
    <row r="639" spans="8:8" x14ac:dyDescent="0.25">
      <c r="H639" s="373"/>
    </row>
    <row r="640" spans="8:8" x14ac:dyDescent="0.25">
      <c r="H640" s="373"/>
    </row>
    <row r="641" spans="8:8" x14ac:dyDescent="0.25">
      <c r="H641" s="373"/>
    </row>
    <row r="642" spans="8:8" x14ac:dyDescent="0.25">
      <c r="H642" s="373"/>
    </row>
    <row r="643" spans="8:8" x14ac:dyDescent="0.25">
      <c r="H643" s="373"/>
    </row>
    <row r="644" spans="8:8" x14ac:dyDescent="0.25">
      <c r="H644" s="373"/>
    </row>
    <row r="645" spans="8:8" x14ac:dyDescent="0.25">
      <c r="H645" s="373"/>
    </row>
    <row r="646" spans="8:8" x14ac:dyDescent="0.25">
      <c r="H646" s="373"/>
    </row>
    <row r="647" spans="8:8" x14ac:dyDescent="0.25">
      <c r="H647" s="373"/>
    </row>
    <row r="648" spans="8:8" x14ac:dyDescent="0.25">
      <c r="H648" s="373"/>
    </row>
    <row r="649" spans="8:8" x14ac:dyDescent="0.25">
      <c r="H649" s="373"/>
    </row>
    <row r="650" spans="8:8" x14ac:dyDescent="0.25">
      <c r="H650" s="373"/>
    </row>
    <row r="651" spans="8:8" x14ac:dyDescent="0.25">
      <c r="H651" s="373"/>
    </row>
    <row r="652" spans="8:8" x14ac:dyDescent="0.25">
      <c r="H652" s="373"/>
    </row>
    <row r="653" spans="8:8" x14ac:dyDescent="0.25">
      <c r="H653" s="373"/>
    </row>
    <row r="654" spans="8:8" x14ac:dyDescent="0.25">
      <c r="H654" s="373"/>
    </row>
    <row r="655" spans="8:8" x14ac:dyDescent="0.25">
      <c r="H655" s="373"/>
    </row>
    <row r="656" spans="8:8" x14ac:dyDescent="0.25">
      <c r="H656" s="373"/>
    </row>
    <row r="657" spans="8:8" x14ac:dyDescent="0.25">
      <c r="H657" s="373"/>
    </row>
    <row r="658" spans="8:8" x14ac:dyDescent="0.25">
      <c r="H658" s="373"/>
    </row>
    <row r="659" spans="8:8" x14ac:dyDescent="0.25">
      <c r="H659" s="373"/>
    </row>
    <row r="660" spans="8:8" x14ac:dyDescent="0.25">
      <c r="H660" s="373"/>
    </row>
    <row r="661" spans="8:8" x14ac:dyDescent="0.25">
      <c r="H661" s="373"/>
    </row>
    <row r="662" spans="8:8" x14ac:dyDescent="0.25">
      <c r="H662" s="373"/>
    </row>
    <row r="663" spans="8:8" x14ac:dyDescent="0.25">
      <c r="H663" s="373"/>
    </row>
    <row r="664" spans="8:8" x14ac:dyDescent="0.25">
      <c r="H664" s="373"/>
    </row>
    <row r="665" spans="8:8" x14ac:dyDescent="0.25">
      <c r="H665" s="373"/>
    </row>
    <row r="666" spans="8:8" x14ac:dyDescent="0.25">
      <c r="H666" s="373"/>
    </row>
    <row r="667" spans="8:8" x14ac:dyDescent="0.25">
      <c r="H667" s="373"/>
    </row>
    <row r="668" spans="8:8" x14ac:dyDescent="0.25">
      <c r="H668" s="373"/>
    </row>
    <row r="669" spans="8:8" x14ac:dyDescent="0.25">
      <c r="H669" s="373"/>
    </row>
    <row r="670" spans="8:8" x14ac:dyDescent="0.25">
      <c r="H670" s="373"/>
    </row>
    <row r="671" spans="8:8" x14ac:dyDescent="0.25">
      <c r="H671" s="373"/>
    </row>
    <row r="672" spans="8:8" x14ac:dyDescent="0.25">
      <c r="H672" s="373"/>
    </row>
    <row r="673" spans="8:8" x14ac:dyDescent="0.25">
      <c r="H673" s="373"/>
    </row>
    <row r="674" spans="8:8" x14ac:dyDescent="0.25">
      <c r="H674" s="373"/>
    </row>
    <row r="675" spans="8:8" x14ac:dyDescent="0.25">
      <c r="H675" s="373"/>
    </row>
    <row r="676" spans="8:8" x14ac:dyDescent="0.25">
      <c r="H676" s="373"/>
    </row>
    <row r="677" spans="8:8" x14ac:dyDescent="0.25">
      <c r="H677" s="373"/>
    </row>
    <row r="678" spans="8:8" x14ac:dyDescent="0.25">
      <c r="H678" s="373"/>
    </row>
    <row r="679" spans="8:8" x14ac:dyDescent="0.25">
      <c r="H679" s="373"/>
    </row>
    <row r="680" spans="8:8" x14ac:dyDescent="0.25">
      <c r="H680" s="373"/>
    </row>
    <row r="681" spans="8:8" x14ac:dyDescent="0.25">
      <c r="H681" s="373"/>
    </row>
    <row r="682" spans="8:8" x14ac:dyDescent="0.25">
      <c r="H682" s="373"/>
    </row>
    <row r="683" spans="8:8" x14ac:dyDescent="0.25">
      <c r="H683" s="373"/>
    </row>
    <row r="684" spans="8:8" x14ac:dyDescent="0.25">
      <c r="H684" s="373"/>
    </row>
    <row r="685" spans="8:8" x14ac:dyDescent="0.25">
      <c r="H685" s="373"/>
    </row>
    <row r="686" spans="8:8" x14ac:dyDescent="0.25">
      <c r="H686" s="373"/>
    </row>
    <row r="687" spans="8:8" x14ac:dyDescent="0.25">
      <c r="H687" s="373"/>
    </row>
    <row r="688" spans="8:8" x14ac:dyDescent="0.25">
      <c r="H688" s="373"/>
    </row>
    <row r="689" spans="8:8" x14ac:dyDescent="0.25">
      <c r="H689" s="373"/>
    </row>
    <row r="690" spans="8:8" x14ac:dyDescent="0.25">
      <c r="H690" s="373"/>
    </row>
    <row r="691" spans="8:8" x14ac:dyDescent="0.25">
      <c r="H691" s="373"/>
    </row>
    <row r="692" spans="8:8" x14ac:dyDescent="0.25">
      <c r="H692" s="373"/>
    </row>
    <row r="693" spans="8:8" x14ac:dyDescent="0.25">
      <c r="H693" s="373"/>
    </row>
    <row r="694" spans="8:8" x14ac:dyDescent="0.25">
      <c r="H694" s="373"/>
    </row>
    <row r="695" spans="8:8" x14ac:dyDescent="0.25">
      <c r="H695" s="373"/>
    </row>
    <row r="696" spans="8:8" x14ac:dyDescent="0.25">
      <c r="H696" s="373"/>
    </row>
    <row r="697" spans="8:8" x14ac:dyDescent="0.25">
      <c r="H697" s="373"/>
    </row>
    <row r="698" spans="8:8" x14ac:dyDescent="0.25">
      <c r="H698" s="373"/>
    </row>
    <row r="699" spans="8:8" x14ac:dyDescent="0.25">
      <c r="H699" s="373"/>
    </row>
    <row r="700" spans="8:8" x14ac:dyDescent="0.25">
      <c r="H700" s="373"/>
    </row>
    <row r="701" spans="8:8" x14ac:dyDescent="0.25">
      <c r="H701" s="373"/>
    </row>
    <row r="702" spans="8:8" x14ac:dyDescent="0.25">
      <c r="H702" s="373"/>
    </row>
    <row r="703" spans="8:8" x14ac:dyDescent="0.25">
      <c r="H703" s="373"/>
    </row>
    <row r="704" spans="8:8" x14ac:dyDescent="0.25">
      <c r="H704" s="373"/>
    </row>
    <row r="705" spans="8:8" x14ac:dyDescent="0.25">
      <c r="H705" s="373"/>
    </row>
    <row r="706" spans="8:8" x14ac:dyDescent="0.25">
      <c r="H706" s="373"/>
    </row>
    <row r="707" spans="8:8" x14ac:dyDescent="0.25">
      <c r="H707" s="373"/>
    </row>
    <row r="708" spans="8:8" x14ac:dyDescent="0.25">
      <c r="H708" s="373"/>
    </row>
    <row r="709" spans="8:8" x14ac:dyDescent="0.25">
      <c r="H709" s="373"/>
    </row>
    <row r="710" spans="8:8" x14ac:dyDescent="0.25">
      <c r="H710" s="373"/>
    </row>
    <row r="711" spans="8:8" x14ac:dyDescent="0.25">
      <c r="H711" s="373"/>
    </row>
    <row r="712" spans="8:8" x14ac:dyDescent="0.25">
      <c r="H712" s="373"/>
    </row>
    <row r="713" spans="8:8" x14ac:dyDescent="0.25">
      <c r="H713" s="373"/>
    </row>
    <row r="714" spans="8:8" x14ac:dyDescent="0.25">
      <c r="H714" s="373"/>
    </row>
    <row r="715" spans="8:8" x14ac:dyDescent="0.25">
      <c r="H715" s="373"/>
    </row>
    <row r="716" spans="8:8" x14ac:dyDescent="0.25">
      <c r="H716" s="373"/>
    </row>
    <row r="717" spans="8:8" x14ac:dyDescent="0.25">
      <c r="H717" s="373"/>
    </row>
    <row r="718" spans="8:8" x14ac:dyDescent="0.25">
      <c r="H718" s="373"/>
    </row>
    <row r="719" spans="8:8" x14ac:dyDescent="0.25">
      <c r="H719" s="373"/>
    </row>
    <row r="720" spans="8:8" x14ac:dyDescent="0.25">
      <c r="H720" s="373"/>
    </row>
    <row r="721" spans="8:8" x14ac:dyDescent="0.25">
      <c r="H721" s="373"/>
    </row>
    <row r="722" spans="8:8" x14ac:dyDescent="0.25">
      <c r="H722" s="373"/>
    </row>
    <row r="723" spans="8:8" x14ac:dyDescent="0.25">
      <c r="H723" s="373"/>
    </row>
    <row r="724" spans="8:8" x14ac:dyDescent="0.25">
      <c r="H724" s="373"/>
    </row>
    <row r="725" spans="8:8" x14ac:dyDescent="0.25">
      <c r="H725" s="373"/>
    </row>
    <row r="726" spans="8:8" x14ac:dyDescent="0.25">
      <c r="H726" s="373"/>
    </row>
    <row r="727" spans="8:8" x14ac:dyDescent="0.25">
      <c r="H727" s="373"/>
    </row>
    <row r="728" spans="8:8" x14ac:dyDescent="0.25">
      <c r="H728" s="373"/>
    </row>
    <row r="729" spans="8:8" x14ac:dyDescent="0.25">
      <c r="H729" s="373"/>
    </row>
    <row r="730" spans="8:8" x14ac:dyDescent="0.25">
      <c r="H730" s="373"/>
    </row>
    <row r="731" spans="8:8" x14ac:dyDescent="0.25">
      <c r="H731" s="373"/>
    </row>
    <row r="732" spans="8:8" x14ac:dyDescent="0.25">
      <c r="H732" s="373"/>
    </row>
    <row r="733" spans="8:8" x14ac:dyDescent="0.25">
      <c r="H733" s="373"/>
    </row>
    <row r="734" spans="8:8" x14ac:dyDescent="0.25">
      <c r="H734" s="373"/>
    </row>
    <row r="735" spans="8:8" x14ac:dyDescent="0.25">
      <c r="H735" s="373"/>
    </row>
    <row r="736" spans="8:8" x14ac:dyDescent="0.25">
      <c r="H736" s="373"/>
    </row>
    <row r="737" spans="8:8" x14ac:dyDescent="0.25">
      <c r="H737" s="373"/>
    </row>
    <row r="738" spans="8:8" x14ac:dyDescent="0.25">
      <c r="H738" s="373"/>
    </row>
    <row r="739" spans="8:8" x14ac:dyDescent="0.25">
      <c r="H739" s="373"/>
    </row>
    <row r="740" spans="8:8" x14ac:dyDescent="0.25">
      <c r="H740" s="373"/>
    </row>
    <row r="741" spans="8:8" x14ac:dyDescent="0.25">
      <c r="H741" s="373"/>
    </row>
    <row r="742" spans="8:8" x14ac:dyDescent="0.25">
      <c r="H742" s="373"/>
    </row>
    <row r="743" spans="8:8" x14ac:dyDescent="0.25">
      <c r="H743" s="373"/>
    </row>
    <row r="744" spans="8:8" x14ac:dyDescent="0.25">
      <c r="H744" s="373"/>
    </row>
    <row r="745" spans="8:8" x14ac:dyDescent="0.25">
      <c r="H745" s="373"/>
    </row>
    <row r="746" spans="8:8" x14ac:dyDescent="0.25">
      <c r="H746" s="373"/>
    </row>
    <row r="747" spans="8:8" x14ac:dyDescent="0.25">
      <c r="H747" s="373"/>
    </row>
    <row r="748" spans="8:8" x14ac:dyDescent="0.25">
      <c r="H748" s="373"/>
    </row>
    <row r="749" spans="8:8" x14ac:dyDescent="0.25">
      <c r="H749" s="373"/>
    </row>
    <row r="750" spans="8:8" x14ac:dyDescent="0.25">
      <c r="H750" s="373"/>
    </row>
    <row r="751" spans="8:8" x14ac:dyDescent="0.25">
      <c r="H751" s="373"/>
    </row>
    <row r="752" spans="8:8" x14ac:dyDescent="0.25">
      <c r="H752" s="373"/>
    </row>
    <row r="753" spans="8:8" x14ac:dyDescent="0.25">
      <c r="H753" s="373"/>
    </row>
    <row r="754" spans="8:8" x14ac:dyDescent="0.25">
      <c r="H754" s="373"/>
    </row>
    <row r="755" spans="8:8" x14ac:dyDescent="0.25">
      <c r="H755" s="373"/>
    </row>
    <row r="756" spans="8:8" x14ac:dyDescent="0.25">
      <c r="H756" s="373"/>
    </row>
    <row r="757" spans="8:8" x14ac:dyDescent="0.25">
      <c r="H757" s="373"/>
    </row>
    <row r="758" spans="8:8" x14ac:dyDescent="0.25">
      <c r="H758" s="373"/>
    </row>
    <row r="759" spans="8:8" x14ac:dyDescent="0.25">
      <c r="H759" s="373"/>
    </row>
    <row r="760" spans="8:8" x14ac:dyDescent="0.25">
      <c r="H760" s="373"/>
    </row>
    <row r="761" spans="8:8" x14ac:dyDescent="0.25">
      <c r="H761" s="373"/>
    </row>
    <row r="762" spans="8:8" x14ac:dyDescent="0.25">
      <c r="H762" s="373"/>
    </row>
    <row r="763" spans="8:8" x14ac:dyDescent="0.25">
      <c r="H763" s="373"/>
    </row>
    <row r="764" spans="8:8" x14ac:dyDescent="0.25">
      <c r="H764" s="373"/>
    </row>
    <row r="765" spans="8:8" x14ac:dyDescent="0.25">
      <c r="H765" s="373"/>
    </row>
    <row r="766" spans="8:8" x14ac:dyDescent="0.25">
      <c r="H766" s="373"/>
    </row>
    <row r="767" spans="8:8" x14ac:dyDescent="0.25">
      <c r="H767" s="373"/>
    </row>
    <row r="768" spans="8:8" x14ac:dyDescent="0.25">
      <c r="H768" s="373"/>
    </row>
    <row r="769" spans="8:8" x14ac:dyDescent="0.25">
      <c r="H769" s="373"/>
    </row>
    <row r="770" spans="8:8" x14ac:dyDescent="0.25">
      <c r="H770" s="373"/>
    </row>
    <row r="771" spans="8:8" x14ac:dyDescent="0.25">
      <c r="H771" s="373"/>
    </row>
    <row r="772" spans="8:8" x14ac:dyDescent="0.25">
      <c r="H772" s="373"/>
    </row>
    <row r="773" spans="8:8" x14ac:dyDescent="0.25">
      <c r="H773" s="373"/>
    </row>
    <row r="774" spans="8:8" x14ac:dyDescent="0.25">
      <c r="H774" s="373"/>
    </row>
    <row r="775" spans="8:8" x14ac:dyDescent="0.25">
      <c r="H775" s="373"/>
    </row>
    <row r="776" spans="8:8" x14ac:dyDescent="0.25">
      <c r="H776" s="373"/>
    </row>
    <row r="777" spans="8:8" x14ac:dyDescent="0.25">
      <c r="H777" s="373"/>
    </row>
    <row r="778" spans="8:8" x14ac:dyDescent="0.25">
      <c r="H778" s="373"/>
    </row>
    <row r="779" spans="8:8" x14ac:dyDescent="0.25">
      <c r="H779" s="373"/>
    </row>
    <row r="780" spans="8:8" x14ac:dyDescent="0.25">
      <c r="H780" s="373"/>
    </row>
    <row r="781" spans="8:8" x14ac:dyDescent="0.25">
      <c r="H781" s="373"/>
    </row>
    <row r="782" spans="8:8" x14ac:dyDescent="0.25">
      <c r="H782" s="373"/>
    </row>
    <row r="783" spans="8:8" x14ac:dyDescent="0.25">
      <c r="H783" s="373"/>
    </row>
    <row r="784" spans="8:8" x14ac:dyDescent="0.25">
      <c r="H784" s="373"/>
    </row>
    <row r="785" spans="8:8" x14ac:dyDescent="0.25">
      <c r="H785" s="373"/>
    </row>
    <row r="786" spans="8:8" x14ac:dyDescent="0.25">
      <c r="H786" s="373"/>
    </row>
    <row r="787" spans="8:8" x14ac:dyDescent="0.25">
      <c r="H787" s="373"/>
    </row>
    <row r="788" spans="8:8" x14ac:dyDescent="0.25">
      <c r="H788" s="373"/>
    </row>
    <row r="789" spans="8:8" x14ac:dyDescent="0.25">
      <c r="H789" s="373"/>
    </row>
    <row r="790" spans="8:8" x14ac:dyDescent="0.25">
      <c r="H790" s="373"/>
    </row>
    <row r="791" spans="8:8" x14ac:dyDescent="0.25">
      <c r="H791" s="373"/>
    </row>
    <row r="792" spans="8:8" x14ac:dyDescent="0.25">
      <c r="H792" s="373"/>
    </row>
    <row r="793" spans="8:8" x14ac:dyDescent="0.25">
      <c r="H793" s="373"/>
    </row>
    <row r="794" spans="8:8" x14ac:dyDescent="0.25">
      <c r="H794" s="373"/>
    </row>
    <row r="795" spans="8:8" x14ac:dyDescent="0.25">
      <c r="H795" s="373"/>
    </row>
    <row r="796" spans="8:8" x14ac:dyDescent="0.25">
      <c r="H796" s="373"/>
    </row>
    <row r="797" spans="8:8" x14ac:dyDescent="0.25">
      <c r="H797" s="373"/>
    </row>
    <row r="798" spans="8:8" x14ac:dyDescent="0.25">
      <c r="H798" s="373"/>
    </row>
    <row r="799" spans="8:8" x14ac:dyDescent="0.25">
      <c r="H799" s="373"/>
    </row>
    <row r="800" spans="8:8" x14ac:dyDescent="0.25">
      <c r="H800" s="373"/>
    </row>
    <row r="801" spans="8:8" x14ac:dyDescent="0.25">
      <c r="H801" s="373"/>
    </row>
    <row r="802" spans="8:8" x14ac:dyDescent="0.25">
      <c r="H802" s="373"/>
    </row>
    <row r="803" spans="8:8" x14ac:dyDescent="0.25">
      <c r="H803" s="373"/>
    </row>
    <row r="804" spans="8:8" x14ac:dyDescent="0.25">
      <c r="H804" s="373"/>
    </row>
    <row r="805" spans="8:8" x14ac:dyDescent="0.25">
      <c r="H805" s="373"/>
    </row>
    <row r="806" spans="8:8" x14ac:dyDescent="0.25">
      <c r="H806" s="373"/>
    </row>
    <row r="807" spans="8:8" x14ac:dyDescent="0.25">
      <c r="H807" s="373"/>
    </row>
    <row r="808" spans="8:8" x14ac:dyDescent="0.25">
      <c r="H808" s="373"/>
    </row>
    <row r="809" spans="8:8" x14ac:dyDescent="0.25">
      <c r="H809" s="373"/>
    </row>
    <row r="810" spans="8:8" x14ac:dyDescent="0.25">
      <c r="H810" s="373"/>
    </row>
    <row r="811" spans="8:8" x14ac:dyDescent="0.25">
      <c r="H811" s="373"/>
    </row>
    <row r="812" spans="8:8" x14ac:dyDescent="0.25">
      <c r="H812" s="373"/>
    </row>
    <row r="813" spans="8:8" x14ac:dyDescent="0.25">
      <c r="H813" s="373"/>
    </row>
    <row r="814" spans="8:8" x14ac:dyDescent="0.25">
      <c r="H814" s="373"/>
    </row>
    <row r="815" spans="8:8" x14ac:dyDescent="0.25">
      <c r="H815" s="373"/>
    </row>
    <row r="816" spans="8:8" x14ac:dyDescent="0.25">
      <c r="H816" s="373"/>
    </row>
    <row r="817" spans="8:8" x14ac:dyDescent="0.25">
      <c r="H817" s="373"/>
    </row>
    <row r="818" spans="8:8" x14ac:dyDescent="0.25">
      <c r="H818" s="373"/>
    </row>
    <row r="819" spans="8:8" x14ac:dyDescent="0.25">
      <c r="H819" s="373"/>
    </row>
    <row r="820" spans="8:8" x14ac:dyDescent="0.25">
      <c r="H820" s="373"/>
    </row>
    <row r="821" spans="8:8" x14ac:dyDescent="0.25">
      <c r="H821" s="373"/>
    </row>
    <row r="822" spans="8:8" x14ac:dyDescent="0.25">
      <c r="H822" s="373"/>
    </row>
    <row r="823" spans="8:8" x14ac:dyDescent="0.25">
      <c r="H823" s="373"/>
    </row>
    <row r="824" spans="8:8" x14ac:dyDescent="0.25">
      <c r="H824" s="373"/>
    </row>
    <row r="825" spans="8:8" x14ac:dyDescent="0.25">
      <c r="H825" s="373"/>
    </row>
    <row r="826" spans="8:8" x14ac:dyDescent="0.25">
      <c r="H826" s="373"/>
    </row>
    <row r="827" spans="8:8" x14ac:dyDescent="0.25">
      <c r="H827" s="373"/>
    </row>
    <row r="828" spans="8:8" x14ac:dyDescent="0.25">
      <c r="H828" s="373"/>
    </row>
    <row r="829" spans="8:8" x14ac:dyDescent="0.25">
      <c r="H829" s="373"/>
    </row>
    <row r="830" spans="8:8" x14ac:dyDescent="0.25">
      <c r="H830" s="373"/>
    </row>
    <row r="831" spans="8:8" x14ac:dyDescent="0.25">
      <c r="H831" s="373"/>
    </row>
    <row r="832" spans="8:8" x14ac:dyDescent="0.25">
      <c r="H832" s="373"/>
    </row>
    <row r="833" spans="8:8" x14ac:dyDescent="0.25">
      <c r="H833" s="373"/>
    </row>
    <row r="834" spans="8:8" x14ac:dyDescent="0.25">
      <c r="H834" s="373"/>
    </row>
    <row r="835" spans="8:8" x14ac:dyDescent="0.25">
      <c r="H835" s="373"/>
    </row>
    <row r="836" spans="8:8" x14ac:dyDescent="0.25">
      <c r="H836" s="373"/>
    </row>
    <row r="837" spans="8:8" x14ac:dyDescent="0.25">
      <c r="H837" s="373"/>
    </row>
    <row r="838" spans="8:8" x14ac:dyDescent="0.25">
      <c r="H838" s="373"/>
    </row>
    <row r="839" spans="8:8" x14ac:dyDescent="0.25">
      <c r="H839" s="373"/>
    </row>
    <row r="840" spans="8:8" x14ac:dyDescent="0.25">
      <c r="H840" s="373"/>
    </row>
    <row r="841" spans="8:8" x14ac:dyDescent="0.25">
      <c r="H841" s="373"/>
    </row>
    <row r="842" spans="8:8" x14ac:dyDescent="0.25">
      <c r="H842" s="373"/>
    </row>
    <row r="843" spans="8:8" x14ac:dyDescent="0.25">
      <c r="H843" s="373"/>
    </row>
    <row r="844" spans="8:8" x14ac:dyDescent="0.25">
      <c r="H844" s="373"/>
    </row>
    <row r="845" spans="8:8" x14ac:dyDescent="0.25">
      <c r="H845" s="373"/>
    </row>
    <row r="846" spans="8:8" x14ac:dyDescent="0.25">
      <c r="H846" s="373"/>
    </row>
    <row r="847" spans="8:8" x14ac:dyDescent="0.25">
      <c r="H847" s="373"/>
    </row>
    <row r="848" spans="8:8" x14ac:dyDescent="0.25">
      <c r="H848" s="373"/>
    </row>
    <row r="849" spans="8:8" x14ac:dyDescent="0.25">
      <c r="H849" s="373"/>
    </row>
    <row r="850" spans="8:8" x14ac:dyDescent="0.25">
      <c r="H850" s="373"/>
    </row>
    <row r="851" spans="8:8" x14ac:dyDescent="0.25">
      <c r="H851" s="373"/>
    </row>
    <row r="852" spans="8:8" x14ac:dyDescent="0.25">
      <c r="H852" s="373"/>
    </row>
    <row r="853" spans="8:8" x14ac:dyDescent="0.25">
      <c r="H853" s="373"/>
    </row>
    <row r="854" spans="8:8" x14ac:dyDescent="0.25">
      <c r="H854" s="373"/>
    </row>
    <row r="855" spans="8:8" x14ac:dyDescent="0.25">
      <c r="H855" s="373"/>
    </row>
    <row r="856" spans="8:8" x14ac:dyDescent="0.25">
      <c r="H856" s="373"/>
    </row>
    <row r="857" spans="8:8" x14ac:dyDescent="0.25">
      <c r="H857" s="373"/>
    </row>
    <row r="858" spans="8:8" x14ac:dyDescent="0.25">
      <c r="H858" s="373"/>
    </row>
    <row r="859" spans="8:8" x14ac:dyDescent="0.25">
      <c r="H859" s="373"/>
    </row>
    <row r="860" spans="8:8" x14ac:dyDescent="0.25">
      <c r="H860" s="373"/>
    </row>
    <row r="861" spans="8:8" x14ac:dyDescent="0.25">
      <c r="H861" s="373"/>
    </row>
    <row r="862" spans="8:8" x14ac:dyDescent="0.25">
      <c r="H862" s="373"/>
    </row>
    <row r="863" spans="8:8" x14ac:dyDescent="0.25">
      <c r="H863" s="373"/>
    </row>
    <row r="864" spans="8:8" x14ac:dyDescent="0.25">
      <c r="H864" s="373"/>
    </row>
    <row r="865" spans="8:8" x14ac:dyDescent="0.25">
      <c r="H865" s="373"/>
    </row>
    <row r="866" spans="8:8" x14ac:dyDescent="0.25">
      <c r="H866" s="373"/>
    </row>
    <row r="867" spans="8:8" x14ac:dyDescent="0.25">
      <c r="H867" s="373"/>
    </row>
    <row r="868" spans="8:8" x14ac:dyDescent="0.25">
      <c r="H868" s="373"/>
    </row>
    <row r="869" spans="8:8" x14ac:dyDescent="0.25">
      <c r="H869" s="373"/>
    </row>
    <row r="870" spans="8:8" x14ac:dyDescent="0.25">
      <c r="H870" s="373"/>
    </row>
    <row r="871" spans="8:8" x14ac:dyDescent="0.25">
      <c r="H871" s="373"/>
    </row>
    <row r="872" spans="8:8" x14ac:dyDescent="0.25">
      <c r="H872" s="373"/>
    </row>
    <row r="873" spans="8:8" x14ac:dyDescent="0.25">
      <c r="H873" s="373"/>
    </row>
    <row r="874" spans="8:8" x14ac:dyDescent="0.25">
      <c r="H874" s="373"/>
    </row>
    <row r="875" spans="8:8" x14ac:dyDescent="0.25">
      <c r="H875" s="373"/>
    </row>
    <row r="876" spans="8:8" x14ac:dyDescent="0.25">
      <c r="H876" s="373"/>
    </row>
    <row r="877" spans="8:8" x14ac:dyDescent="0.25">
      <c r="H877" s="373"/>
    </row>
    <row r="878" spans="8:8" x14ac:dyDescent="0.25">
      <c r="H878" s="373"/>
    </row>
    <row r="879" spans="8:8" x14ac:dyDescent="0.25">
      <c r="H879" s="373"/>
    </row>
    <row r="880" spans="8:8" x14ac:dyDescent="0.25">
      <c r="H880" s="373"/>
    </row>
    <row r="881" spans="8:8" x14ac:dyDescent="0.25">
      <c r="H881" s="373"/>
    </row>
    <row r="882" spans="8:8" x14ac:dyDescent="0.25">
      <c r="H882" s="373"/>
    </row>
    <row r="883" spans="8:8" x14ac:dyDescent="0.25">
      <c r="H883" s="373"/>
    </row>
    <row r="884" spans="8:8" x14ac:dyDescent="0.25">
      <c r="H884" s="373"/>
    </row>
    <row r="885" spans="8:8" x14ac:dyDescent="0.25">
      <c r="H885" s="373"/>
    </row>
    <row r="886" spans="8:8" x14ac:dyDescent="0.25">
      <c r="H886" s="373"/>
    </row>
    <row r="887" spans="8:8" x14ac:dyDescent="0.25">
      <c r="H887" s="373"/>
    </row>
    <row r="888" spans="8:8" x14ac:dyDescent="0.25">
      <c r="H888" s="373"/>
    </row>
    <row r="889" spans="8:8" x14ac:dyDescent="0.25">
      <c r="H889" s="373"/>
    </row>
    <row r="890" spans="8:8" x14ac:dyDescent="0.25">
      <c r="H890" s="373"/>
    </row>
    <row r="891" spans="8:8" x14ac:dyDescent="0.25">
      <c r="H891" s="373"/>
    </row>
    <row r="892" spans="8:8" x14ac:dyDescent="0.25">
      <c r="H892" s="373"/>
    </row>
    <row r="893" spans="8:8" x14ac:dyDescent="0.25">
      <c r="H893" s="373"/>
    </row>
    <row r="894" spans="8:8" x14ac:dyDescent="0.25">
      <c r="H894" s="373"/>
    </row>
    <row r="895" spans="8:8" x14ac:dyDescent="0.25">
      <c r="H895" s="373"/>
    </row>
    <row r="896" spans="8:8" x14ac:dyDescent="0.25">
      <c r="H896" s="373"/>
    </row>
    <row r="897" spans="8:8" x14ac:dyDescent="0.25">
      <c r="H897" s="373"/>
    </row>
    <row r="898" spans="8:8" x14ac:dyDescent="0.25">
      <c r="H898" s="373"/>
    </row>
    <row r="899" spans="8:8" x14ac:dyDescent="0.25">
      <c r="H899" s="373"/>
    </row>
    <row r="900" spans="8:8" x14ac:dyDescent="0.25">
      <c r="H900" s="373"/>
    </row>
    <row r="901" spans="8:8" x14ac:dyDescent="0.25">
      <c r="H901" s="373"/>
    </row>
    <row r="902" spans="8:8" x14ac:dyDescent="0.25">
      <c r="H902" s="373"/>
    </row>
    <row r="903" spans="8:8" x14ac:dyDescent="0.25">
      <c r="H903" s="373"/>
    </row>
    <row r="904" spans="8:8" x14ac:dyDescent="0.25">
      <c r="H904" s="373"/>
    </row>
    <row r="905" spans="8:8" x14ac:dyDescent="0.25">
      <c r="H905" s="373"/>
    </row>
    <row r="906" spans="8:8" x14ac:dyDescent="0.25">
      <c r="H906" s="373"/>
    </row>
    <row r="907" spans="8:8" x14ac:dyDescent="0.25">
      <c r="H907" s="373"/>
    </row>
    <row r="908" spans="8:8" x14ac:dyDescent="0.25">
      <c r="H908" s="373"/>
    </row>
    <row r="909" spans="8:8" x14ac:dyDescent="0.25">
      <c r="H909" s="373"/>
    </row>
    <row r="910" spans="8:8" x14ac:dyDescent="0.25">
      <c r="H910" s="373"/>
    </row>
    <row r="911" spans="8:8" x14ac:dyDescent="0.25">
      <c r="H911" s="373"/>
    </row>
    <row r="912" spans="8:8" x14ac:dyDescent="0.25">
      <c r="H912" s="373"/>
    </row>
    <row r="913" spans="8:8" x14ac:dyDescent="0.25">
      <c r="H913" s="373"/>
    </row>
    <row r="914" spans="8:8" x14ac:dyDescent="0.25">
      <c r="H914" s="373"/>
    </row>
    <row r="915" spans="8:8" x14ac:dyDescent="0.25">
      <c r="H915" s="373"/>
    </row>
    <row r="916" spans="8:8" x14ac:dyDescent="0.25">
      <c r="H916" s="373"/>
    </row>
    <row r="917" spans="8:8" x14ac:dyDescent="0.25">
      <c r="H917" s="373"/>
    </row>
    <row r="918" spans="8:8" x14ac:dyDescent="0.25">
      <c r="H918" s="373"/>
    </row>
    <row r="919" spans="8:8" x14ac:dyDescent="0.25">
      <c r="H919" s="373"/>
    </row>
    <row r="920" spans="8:8" x14ac:dyDescent="0.25">
      <c r="H920" s="373"/>
    </row>
    <row r="921" spans="8:8" x14ac:dyDescent="0.25">
      <c r="H921" s="373"/>
    </row>
    <row r="922" spans="8:8" x14ac:dyDescent="0.25">
      <c r="H922" s="373"/>
    </row>
    <row r="923" spans="8:8" x14ac:dyDescent="0.25">
      <c r="H923" s="373"/>
    </row>
    <row r="924" spans="8:8" x14ac:dyDescent="0.25">
      <c r="H924" s="373"/>
    </row>
    <row r="925" spans="8:8" x14ac:dyDescent="0.25">
      <c r="H925" s="373"/>
    </row>
    <row r="926" spans="8:8" x14ac:dyDescent="0.25">
      <c r="H926" s="373"/>
    </row>
    <row r="927" spans="8:8" x14ac:dyDescent="0.25">
      <c r="H927" s="373"/>
    </row>
    <row r="928" spans="8:8" x14ac:dyDescent="0.25">
      <c r="H928" s="373"/>
    </row>
    <row r="929" spans="8:8" x14ac:dyDescent="0.25">
      <c r="H929" s="373"/>
    </row>
    <row r="930" spans="8:8" x14ac:dyDescent="0.25">
      <c r="H930" s="373"/>
    </row>
    <row r="931" spans="8:8" x14ac:dyDescent="0.25">
      <c r="H931" s="373"/>
    </row>
    <row r="932" spans="8:8" x14ac:dyDescent="0.25">
      <c r="H932" s="373"/>
    </row>
    <row r="933" spans="8:8" x14ac:dyDescent="0.25">
      <c r="H933" s="373"/>
    </row>
    <row r="934" spans="8:8" x14ac:dyDescent="0.25">
      <c r="H934" s="373"/>
    </row>
    <row r="935" spans="8:8" x14ac:dyDescent="0.25">
      <c r="H935" s="373"/>
    </row>
    <row r="936" spans="8:8" x14ac:dyDescent="0.25">
      <c r="H936" s="373"/>
    </row>
    <row r="937" spans="8:8" x14ac:dyDescent="0.25">
      <c r="H937" s="373"/>
    </row>
    <row r="938" spans="8:8" x14ac:dyDescent="0.25">
      <c r="H938" s="373"/>
    </row>
    <row r="939" spans="8:8" x14ac:dyDescent="0.25">
      <c r="H939" s="373"/>
    </row>
    <row r="940" spans="8:8" x14ac:dyDescent="0.25">
      <c r="H940" s="373"/>
    </row>
    <row r="941" spans="8:8" x14ac:dyDescent="0.25">
      <c r="H941" s="373"/>
    </row>
    <row r="942" spans="8:8" x14ac:dyDescent="0.25">
      <c r="H942" s="373"/>
    </row>
    <row r="943" spans="8:8" x14ac:dyDescent="0.25">
      <c r="H943" s="373"/>
    </row>
    <row r="944" spans="8:8" x14ac:dyDescent="0.25">
      <c r="H944" s="373"/>
    </row>
    <row r="945" spans="8:8" x14ac:dyDescent="0.25">
      <c r="H945" s="373"/>
    </row>
    <row r="946" spans="8:8" x14ac:dyDescent="0.25">
      <c r="H946" s="373"/>
    </row>
    <row r="947" spans="8:8" x14ac:dyDescent="0.25">
      <c r="H947" s="373"/>
    </row>
    <row r="948" spans="8:8" x14ac:dyDescent="0.25">
      <c r="H948" s="373"/>
    </row>
    <row r="949" spans="8:8" x14ac:dyDescent="0.25">
      <c r="H949" s="373"/>
    </row>
    <row r="950" spans="8:8" x14ac:dyDescent="0.25">
      <c r="H950" s="373"/>
    </row>
    <row r="951" spans="8:8" x14ac:dyDescent="0.25">
      <c r="H951" s="373"/>
    </row>
    <row r="952" spans="8:8" x14ac:dyDescent="0.25">
      <c r="H952" s="373"/>
    </row>
    <row r="953" spans="8:8" x14ac:dyDescent="0.25">
      <c r="H953" s="373"/>
    </row>
    <row r="954" spans="8:8" x14ac:dyDescent="0.25">
      <c r="H954" s="373"/>
    </row>
    <row r="955" spans="8:8" x14ac:dyDescent="0.25">
      <c r="H955" s="373"/>
    </row>
    <row r="956" spans="8:8" x14ac:dyDescent="0.25">
      <c r="H956" s="373"/>
    </row>
    <row r="957" spans="8:8" x14ac:dyDescent="0.25">
      <c r="H957" s="373"/>
    </row>
    <row r="958" spans="8:8" x14ac:dyDescent="0.25">
      <c r="H958" s="373"/>
    </row>
    <row r="959" spans="8:8" x14ac:dyDescent="0.25">
      <c r="H959" s="373"/>
    </row>
    <row r="960" spans="8:8" x14ac:dyDescent="0.25">
      <c r="H960" s="373"/>
    </row>
    <row r="961" spans="8:8" x14ac:dyDescent="0.25">
      <c r="H961" s="373"/>
    </row>
    <row r="962" spans="8:8" x14ac:dyDescent="0.25">
      <c r="H962" s="373"/>
    </row>
    <row r="963" spans="8:8" x14ac:dyDescent="0.25">
      <c r="H963" s="373"/>
    </row>
    <row r="964" spans="8:8" x14ac:dyDescent="0.25">
      <c r="H964" s="373"/>
    </row>
    <row r="965" spans="8:8" x14ac:dyDescent="0.25">
      <c r="H965" s="373"/>
    </row>
    <row r="966" spans="8:8" x14ac:dyDescent="0.25">
      <c r="H966" s="373"/>
    </row>
    <row r="967" spans="8:8" x14ac:dyDescent="0.25">
      <c r="H967" s="373"/>
    </row>
    <row r="968" spans="8:8" x14ac:dyDescent="0.25">
      <c r="H968" s="373"/>
    </row>
    <row r="969" spans="8:8" x14ac:dyDescent="0.25">
      <c r="H969" s="373"/>
    </row>
    <row r="970" spans="8:8" x14ac:dyDescent="0.25">
      <c r="H970" s="373"/>
    </row>
    <row r="971" spans="8:8" x14ac:dyDescent="0.25">
      <c r="H971" s="373"/>
    </row>
    <row r="972" spans="8:8" x14ac:dyDescent="0.25">
      <c r="H972" s="373"/>
    </row>
    <row r="973" spans="8:8" x14ac:dyDescent="0.25">
      <c r="H973" s="373"/>
    </row>
    <row r="974" spans="8:8" x14ac:dyDescent="0.25">
      <c r="H974" s="373"/>
    </row>
    <row r="975" spans="8:8" x14ac:dyDescent="0.25">
      <c r="H975" s="373"/>
    </row>
    <row r="976" spans="8:8" x14ac:dyDescent="0.25">
      <c r="H976" s="373"/>
    </row>
    <row r="977" spans="8:8" x14ac:dyDescent="0.25">
      <c r="H977" s="373"/>
    </row>
    <row r="978" spans="8:8" x14ac:dyDescent="0.25">
      <c r="H978" s="373"/>
    </row>
    <row r="979" spans="8:8" x14ac:dyDescent="0.25">
      <c r="H979" s="373"/>
    </row>
    <row r="980" spans="8:8" x14ac:dyDescent="0.25">
      <c r="H980" s="373"/>
    </row>
    <row r="981" spans="8:8" x14ac:dyDescent="0.25">
      <c r="H981" s="373"/>
    </row>
    <row r="982" spans="8:8" x14ac:dyDescent="0.25">
      <c r="H982" s="373"/>
    </row>
    <row r="983" spans="8:8" x14ac:dyDescent="0.25">
      <c r="H983" s="373"/>
    </row>
    <row r="984" spans="8:8" x14ac:dyDescent="0.25">
      <c r="H984" s="373"/>
    </row>
    <row r="985" spans="8:8" x14ac:dyDescent="0.25">
      <c r="H985" s="373"/>
    </row>
    <row r="986" spans="8:8" x14ac:dyDescent="0.25">
      <c r="H986" s="373"/>
    </row>
    <row r="987" spans="8:8" x14ac:dyDescent="0.25">
      <c r="H987" s="373"/>
    </row>
    <row r="988" spans="8:8" x14ac:dyDescent="0.25">
      <c r="H988" s="373"/>
    </row>
    <row r="989" spans="8:8" x14ac:dyDescent="0.25">
      <c r="H989" s="373"/>
    </row>
    <row r="990" spans="8:8" x14ac:dyDescent="0.25">
      <c r="H990" s="373"/>
    </row>
    <row r="991" spans="8:8" x14ac:dyDescent="0.25">
      <c r="H991" s="373"/>
    </row>
    <row r="992" spans="8:8" x14ac:dyDescent="0.25">
      <c r="H992" s="373"/>
    </row>
    <row r="993" spans="8:8" x14ac:dyDescent="0.25">
      <c r="H993" s="373"/>
    </row>
    <row r="994" spans="8:8" x14ac:dyDescent="0.25">
      <c r="H994" s="373"/>
    </row>
    <row r="995" spans="8:8" x14ac:dyDescent="0.25">
      <c r="H995" s="373"/>
    </row>
    <row r="996" spans="8:8" x14ac:dyDescent="0.25">
      <c r="H996" s="373"/>
    </row>
    <row r="997" spans="8:8" x14ac:dyDescent="0.25">
      <c r="H997" s="373"/>
    </row>
    <row r="998" spans="8:8" x14ac:dyDescent="0.25">
      <c r="H998" s="373"/>
    </row>
    <row r="999" spans="8:8" x14ac:dyDescent="0.25">
      <c r="H999" s="373"/>
    </row>
    <row r="1000" spans="8:8" x14ac:dyDescent="0.25">
      <c r="H1000" s="373"/>
    </row>
    <row r="1001" spans="8:8" x14ac:dyDescent="0.25">
      <c r="H1001" s="373"/>
    </row>
    <row r="1002" spans="8:8" x14ac:dyDescent="0.25">
      <c r="H1002" s="373"/>
    </row>
    <row r="1003" spans="8:8" x14ac:dyDescent="0.25">
      <c r="H1003" s="373"/>
    </row>
    <row r="1004" spans="8:8" x14ac:dyDescent="0.25">
      <c r="H1004" s="373"/>
    </row>
    <row r="1005" spans="8:8" x14ac:dyDescent="0.25">
      <c r="H1005" s="373"/>
    </row>
    <row r="1006" spans="8:8" x14ac:dyDescent="0.25">
      <c r="H1006" s="373"/>
    </row>
    <row r="1007" spans="8:8" x14ac:dyDescent="0.25">
      <c r="H1007" s="373"/>
    </row>
    <row r="1008" spans="8:8" x14ac:dyDescent="0.25">
      <c r="H1008" s="373"/>
    </row>
    <row r="1009" spans="8:8" x14ac:dyDescent="0.25">
      <c r="H1009" s="373"/>
    </row>
    <row r="1010" spans="8:8" x14ac:dyDescent="0.25">
      <c r="H1010" s="373"/>
    </row>
    <row r="1011" spans="8:8" x14ac:dyDescent="0.25">
      <c r="H1011" s="373"/>
    </row>
    <row r="1012" spans="8:8" x14ac:dyDescent="0.25">
      <c r="H1012" s="373"/>
    </row>
    <row r="1013" spans="8:8" x14ac:dyDescent="0.25">
      <c r="H1013" s="373"/>
    </row>
    <row r="1014" spans="8:8" x14ac:dyDescent="0.25">
      <c r="H1014" s="373"/>
    </row>
    <row r="1015" spans="8:8" x14ac:dyDescent="0.25">
      <c r="H1015" s="373"/>
    </row>
    <row r="1016" spans="8:8" x14ac:dyDescent="0.25">
      <c r="H1016" s="373"/>
    </row>
    <row r="1017" spans="8:8" x14ac:dyDescent="0.25">
      <c r="H1017" s="373"/>
    </row>
    <row r="1018" spans="8:8" x14ac:dyDescent="0.25">
      <c r="H1018" s="373"/>
    </row>
    <row r="1019" spans="8:8" x14ac:dyDescent="0.25">
      <c r="H1019" s="373"/>
    </row>
    <row r="1020" spans="8:8" x14ac:dyDescent="0.25">
      <c r="H1020" s="373"/>
    </row>
    <row r="1021" spans="8:8" x14ac:dyDescent="0.25">
      <c r="H1021" s="373"/>
    </row>
    <row r="1022" spans="8:8" x14ac:dyDescent="0.25">
      <c r="H1022" s="373"/>
    </row>
    <row r="1023" spans="8:8" x14ac:dyDescent="0.25">
      <c r="H1023" s="373"/>
    </row>
    <row r="1024" spans="8:8" x14ac:dyDescent="0.25">
      <c r="H1024" s="373"/>
    </row>
    <row r="1025" spans="8:8" x14ac:dyDescent="0.25">
      <c r="H1025" s="373"/>
    </row>
    <row r="1026" spans="8:8" x14ac:dyDescent="0.25">
      <c r="H1026" s="373"/>
    </row>
    <row r="1027" spans="8:8" x14ac:dyDescent="0.25">
      <c r="H1027" s="373"/>
    </row>
    <row r="1028" spans="8:8" x14ac:dyDescent="0.25">
      <c r="H1028" s="373"/>
    </row>
    <row r="1029" spans="8:8" x14ac:dyDescent="0.25">
      <c r="H1029" s="373"/>
    </row>
    <row r="1030" spans="8:8" x14ac:dyDescent="0.25">
      <c r="H1030" s="373"/>
    </row>
    <row r="1031" spans="8:8" x14ac:dyDescent="0.25">
      <c r="H1031" s="373"/>
    </row>
    <row r="1032" spans="8:8" x14ac:dyDescent="0.25">
      <c r="H1032" s="373"/>
    </row>
    <row r="1033" spans="8:8" x14ac:dyDescent="0.25">
      <c r="H1033" s="373"/>
    </row>
    <row r="1034" spans="8:8" x14ac:dyDescent="0.25">
      <c r="H1034" s="373"/>
    </row>
    <row r="1035" spans="8:8" x14ac:dyDescent="0.25">
      <c r="H1035" s="373"/>
    </row>
    <row r="1036" spans="8:8" x14ac:dyDescent="0.25">
      <c r="H1036" s="373"/>
    </row>
    <row r="1037" spans="8:8" x14ac:dyDescent="0.25">
      <c r="H1037" s="373"/>
    </row>
    <row r="1038" spans="8:8" x14ac:dyDescent="0.25">
      <c r="H1038" s="373"/>
    </row>
    <row r="1039" spans="8:8" x14ac:dyDescent="0.25">
      <c r="H1039" s="373"/>
    </row>
    <row r="1040" spans="8:8" x14ac:dyDescent="0.25">
      <c r="H1040" s="373"/>
    </row>
    <row r="1041" spans="8:8" x14ac:dyDescent="0.25">
      <c r="H1041" s="373"/>
    </row>
    <row r="1042" spans="8:8" x14ac:dyDescent="0.25">
      <c r="H1042" s="373"/>
    </row>
    <row r="1043" spans="8:8" x14ac:dyDescent="0.25">
      <c r="H1043" s="373"/>
    </row>
    <row r="1044" spans="8:8" x14ac:dyDescent="0.25">
      <c r="H1044" s="373"/>
    </row>
    <row r="1045" spans="8:8" x14ac:dyDescent="0.25">
      <c r="H1045" s="373"/>
    </row>
    <row r="1046" spans="8:8" x14ac:dyDescent="0.25">
      <c r="H1046" s="373"/>
    </row>
    <row r="1047" spans="8:8" x14ac:dyDescent="0.25">
      <c r="H1047" s="373"/>
    </row>
    <row r="1048" spans="8:8" x14ac:dyDescent="0.25">
      <c r="H1048" s="373"/>
    </row>
    <row r="1049" spans="8:8" x14ac:dyDescent="0.25">
      <c r="H1049" s="373"/>
    </row>
    <row r="1050" spans="8:8" x14ac:dyDescent="0.25">
      <c r="H1050" s="373"/>
    </row>
    <row r="1051" spans="8:8" x14ac:dyDescent="0.25">
      <c r="H1051" s="373"/>
    </row>
    <row r="1052" spans="8:8" x14ac:dyDescent="0.25">
      <c r="H1052" s="373"/>
    </row>
    <row r="1053" spans="8:8" x14ac:dyDescent="0.25">
      <c r="H1053" s="373"/>
    </row>
    <row r="1054" spans="8:8" x14ac:dyDescent="0.25">
      <c r="H1054" s="373"/>
    </row>
    <row r="1055" spans="8:8" x14ac:dyDescent="0.25">
      <c r="H1055" s="373"/>
    </row>
    <row r="1056" spans="8:8" x14ac:dyDescent="0.25">
      <c r="H1056" s="373"/>
    </row>
    <row r="1057" spans="8:8" x14ac:dyDescent="0.25">
      <c r="H1057" s="373"/>
    </row>
    <row r="1058" spans="8:8" x14ac:dyDescent="0.25">
      <c r="H1058" s="373"/>
    </row>
    <row r="1059" spans="8:8" x14ac:dyDescent="0.25">
      <c r="H1059" s="373"/>
    </row>
    <row r="1060" spans="8:8" x14ac:dyDescent="0.25">
      <c r="H1060" s="373"/>
    </row>
    <row r="1061" spans="8:8" x14ac:dyDescent="0.25">
      <c r="H1061" s="373"/>
    </row>
    <row r="1062" spans="8:8" x14ac:dyDescent="0.25">
      <c r="H1062" s="373"/>
    </row>
    <row r="1063" spans="8:8" x14ac:dyDescent="0.25">
      <c r="H1063" s="373"/>
    </row>
    <row r="1064" spans="8:8" x14ac:dyDescent="0.25">
      <c r="H1064" s="373"/>
    </row>
    <row r="1065" spans="8:8" x14ac:dyDescent="0.25">
      <c r="H1065" s="373"/>
    </row>
    <row r="1066" spans="8:8" x14ac:dyDescent="0.25">
      <c r="H1066" s="373"/>
    </row>
    <row r="1067" spans="8:8" x14ac:dyDescent="0.25">
      <c r="H1067" s="373"/>
    </row>
    <row r="1068" spans="8:8" x14ac:dyDescent="0.25">
      <c r="H1068" s="373"/>
    </row>
    <row r="1069" spans="8:8" x14ac:dyDescent="0.25">
      <c r="H1069" s="373"/>
    </row>
    <row r="1070" spans="8:8" x14ac:dyDescent="0.25">
      <c r="H1070" s="373"/>
    </row>
    <row r="1071" spans="8:8" x14ac:dyDescent="0.25">
      <c r="H1071" s="373"/>
    </row>
    <row r="1072" spans="8:8" x14ac:dyDescent="0.25">
      <c r="H1072" s="373"/>
    </row>
    <row r="1073" spans="8:8" x14ac:dyDescent="0.25">
      <c r="H1073" s="373"/>
    </row>
    <row r="1074" spans="8:8" x14ac:dyDescent="0.25">
      <c r="H1074" s="373"/>
    </row>
    <row r="1075" spans="8:8" x14ac:dyDescent="0.25">
      <c r="H1075" s="373"/>
    </row>
    <row r="1076" spans="8:8" x14ac:dyDescent="0.25">
      <c r="H1076" s="373"/>
    </row>
    <row r="1077" spans="8:8" x14ac:dyDescent="0.25">
      <c r="H1077" s="373"/>
    </row>
    <row r="1078" spans="8:8" x14ac:dyDescent="0.25">
      <c r="H1078" s="373"/>
    </row>
    <row r="1079" spans="8:8" x14ac:dyDescent="0.25">
      <c r="H1079" s="373"/>
    </row>
    <row r="1080" spans="8:8" x14ac:dyDescent="0.25">
      <c r="H1080" s="373"/>
    </row>
    <row r="1081" spans="8:8" x14ac:dyDescent="0.25">
      <c r="H1081" s="373"/>
    </row>
    <row r="1082" spans="8:8" x14ac:dyDescent="0.25">
      <c r="H1082" s="373"/>
    </row>
    <row r="1083" spans="8:8" x14ac:dyDescent="0.25">
      <c r="H1083" s="373"/>
    </row>
    <row r="1084" spans="8:8" x14ac:dyDescent="0.25">
      <c r="H1084" s="373"/>
    </row>
    <row r="1085" spans="8:8" x14ac:dyDescent="0.25">
      <c r="H1085" s="373"/>
    </row>
    <row r="1086" spans="8:8" x14ac:dyDescent="0.25">
      <c r="H1086" s="373"/>
    </row>
    <row r="1087" spans="8:8" x14ac:dyDescent="0.25">
      <c r="H1087" s="373"/>
    </row>
    <row r="1088" spans="8:8" x14ac:dyDescent="0.25">
      <c r="H1088" s="373"/>
    </row>
    <row r="1089" spans="8:8" x14ac:dyDescent="0.25">
      <c r="H1089" s="373"/>
    </row>
    <row r="1090" spans="8:8" x14ac:dyDescent="0.25">
      <c r="H1090" s="373"/>
    </row>
    <row r="1091" spans="8:8" x14ac:dyDescent="0.25">
      <c r="H1091" s="373"/>
    </row>
    <row r="1092" spans="8:8" x14ac:dyDescent="0.25">
      <c r="H1092" s="373"/>
    </row>
    <row r="1093" spans="8:8" x14ac:dyDescent="0.25">
      <c r="H1093" s="373"/>
    </row>
    <row r="1094" spans="8:8" x14ac:dyDescent="0.25">
      <c r="H1094" s="373"/>
    </row>
    <row r="1095" spans="8:8" x14ac:dyDescent="0.25">
      <c r="H1095" s="373"/>
    </row>
    <row r="1096" spans="8:8" x14ac:dyDescent="0.25">
      <c r="H1096" s="373"/>
    </row>
    <row r="1097" spans="8:8" x14ac:dyDescent="0.25">
      <c r="H1097" s="373"/>
    </row>
    <row r="1098" spans="8:8" x14ac:dyDescent="0.25">
      <c r="H1098" s="373"/>
    </row>
    <row r="1099" spans="8:8" x14ac:dyDescent="0.25">
      <c r="H1099" s="373"/>
    </row>
    <row r="1100" spans="8:8" x14ac:dyDescent="0.25">
      <c r="H1100" s="373"/>
    </row>
    <row r="1101" spans="8:8" x14ac:dyDescent="0.25">
      <c r="H1101" s="373"/>
    </row>
    <row r="1102" spans="8:8" x14ac:dyDescent="0.25">
      <c r="H1102" s="373"/>
    </row>
    <row r="1103" spans="8:8" x14ac:dyDescent="0.25">
      <c r="H1103" s="373"/>
    </row>
    <row r="1104" spans="8:8" x14ac:dyDescent="0.25">
      <c r="H1104" s="373"/>
    </row>
    <row r="1105" spans="8:8" x14ac:dyDescent="0.25">
      <c r="H1105" s="373"/>
    </row>
    <row r="1106" spans="8:8" x14ac:dyDescent="0.25">
      <c r="H1106" s="373"/>
    </row>
    <row r="1107" spans="8:8" x14ac:dyDescent="0.25">
      <c r="H1107" s="373"/>
    </row>
    <row r="1108" spans="8:8" x14ac:dyDescent="0.25">
      <c r="H1108" s="373"/>
    </row>
    <row r="1109" spans="8:8" x14ac:dyDescent="0.25">
      <c r="H1109" s="373"/>
    </row>
    <row r="1110" spans="8:8" x14ac:dyDescent="0.25">
      <c r="H1110" s="373"/>
    </row>
    <row r="1111" spans="8:8" x14ac:dyDescent="0.25">
      <c r="H1111" s="373"/>
    </row>
    <row r="1112" spans="8:8" x14ac:dyDescent="0.25">
      <c r="H1112" s="373"/>
    </row>
    <row r="1113" spans="8:8" x14ac:dyDescent="0.25">
      <c r="H1113" s="373"/>
    </row>
    <row r="1114" spans="8:8" x14ac:dyDescent="0.25">
      <c r="H1114" s="373"/>
    </row>
    <row r="1115" spans="8:8" x14ac:dyDescent="0.25">
      <c r="H1115" s="373"/>
    </row>
    <row r="1116" spans="8:8" x14ac:dyDescent="0.25">
      <c r="H1116" s="373"/>
    </row>
    <row r="1117" spans="8:8" x14ac:dyDescent="0.25">
      <c r="H1117" s="373"/>
    </row>
    <row r="1118" spans="8:8" x14ac:dyDescent="0.25">
      <c r="H1118" s="373"/>
    </row>
    <row r="1119" spans="8:8" x14ac:dyDescent="0.25">
      <c r="H1119" s="373"/>
    </row>
    <row r="1120" spans="8:8" x14ac:dyDescent="0.25">
      <c r="H1120" s="373"/>
    </row>
    <row r="1121" spans="8:8" x14ac:dyDescent="0.25">
      <c r="H1121" s="373"/>
    </row>
    <row r="1122" spans="8:8" x14ac:dyDescent="0.25">
      <c r="H1122" s="373"/>
    </row>
    <row r="1123" spans="8:8" x14ac:dyDescent="0.25">
      <c r="H1123" s="373"/>
    </row>
    <row r="1124" spans="8:8" x14ac:dyDescent="0.25">
      <c r="H1124" s="373"/>
    </row>
    <row r="1125" spans="8:8" x14ac:dyDescent="0.25">
      <c r="H1125" s="373"/>
    </row>
    <row r="1126" spans="8:8" x14ac:dyDescent="0.25">
      <c r="H1126" s="373"/>
    </row>
    <row r="1127" spans="8:8" x14ac:dyDescent="0.25">
      <c r="H1127" s="373"/>
    </row>
    <row r="1128" spans="8:8" x14ac:dyDescent="0.25">
      <c r="H1128" s="373"/>
    </row>
    <row r="1129" spans="8:8" x14ac:dyDescent="0.25">
      <c r="H1129" s="373"/>
    </row>
    <row r="1130" spans="8:8" x14ac:dyDescent="0.25">
      <c r="H1130" s="373"/>
    </row>
    <row r="1131" spans="8:8" x14ac:dyDescent="0.25">
      <c r="H1131" s="373"/>
    </row>
    <row r="1132" spans="8:8" x14ac:dyDescent="0.25">
      <c r="H1132" s="373"/>
    </row>
    <row r="1133" spans="8:8" x14ac:dyDescent="0.25">
      <c r="H1133" s="373"/>
    </row>
    <row r="1134" spans="8:8" x14ac:dyDescent="0.25">
      <c r="H1134" s="373"/>
    </row>
    <row r="1135" spans="8:8" x14ac:dyDescent="0.25">
      <c r="H1135" s="373"/>
    </row>
    <row r="1136" spans="8:8" x14ac:dyDescent="0.25">
      <c r="H1136" s="373"/>
    </row>
    <row r="1137" spans="8:8" x14ac:dyDescent="0.25">
      <c r="H1137" s="373"/>
    </row>
    <row r="1138" spans="8:8" x14ac:dyDescent="0.25">
      <c r="H1138" s="373"/>
    </row>
    <row r="1139" spans="8:8" x14ac:dyDescent="0.25">
      <c r="H1139" s="373"/>
    </row>
    <row r="1140" spans="8:8" x14ac:dyDescent="0.25">
      <c r="H1140" s="373"/>
    </row>
    <row r="1141" spans="8:8" x14ac:dyDescent="0.25">
      <c r="H1141" s="373"/>
    </row>
    <row r="1142" spans="8:8" x14ac:dyDescent="0.25">
      <c r="H1142" s="373"/>
    </row>
    <row r="1143" spans="8:8" x14ac:dyDescent="0.25">
      <c r="H1143" s="373"/>
    </row>
    <row r="1144" spans="8:8" x14ac:dyDescent="0.25">
      <c r="H1144" s="373"/>
    </row>
    <row r="1145" spans="8:8" x14ac:dyDescent="0.25">
      <c r="H1145" s="373"/>
    </row>
    <row r="1146" spans="8:8" x14ac:dyDescent="0.25">
      <c r="H1146" s="373"/>
    </row>
    <row r="1147" spans="8:8" x14ac:dyDescent="0.25">
      <c r="H1147" s="373"/>
    </row>
    <row r="1148" spans="8:8" x14ac:dyDescent="0.25">
      <c r="H1148" s="373"/>
    </row>
    <row r="1149" spans="8:8" x14ac:dyDescent="0.25">
      <c r="H1149" s="373"/>
    </row>
    <row r="1150" spans="8:8" x14ac:dyDescent="0.25">
      <c r="H1150" s="373"/>
    </row>
    <row r="1151" spans="8:8" x14ac:dyDescent="0.25">
      <c r="H1151" s="373"/>
    </row>
    <row r="1152" spans="8:8" x14ac:dyDescent="0.25">
      <c r="H1152" s="373"/>
    </row>
    <row r="1153" spans="8:8" x14ac:dyDescent="0.25">
      <c r="H1153" s="373"/>
    </row>
    <row r="1154" spans="8:8" x14ac:dyDescent="0.25">
      <c r="H1154" s="373"/>
    </row>
    <row r="1155" spans="8:8" x14ac:dyDescent="0.25">
      <c r="H1155" s="373"/>
    </row>
    <row r="1156" spans="8:8" x14ac:dyDescent="0.25">
      <c r="H1156" s="373"/>
    </row>
    <row r="1157" spans="8:8" x14ac:dyDescent="0.25">
      <c r="H1157" s="373"/>
    </row>
    <row r="1158" spans="8:8" x14ac:dyDescent="0.25">
      <c r="H1158" s="373"/>
    </row>
    <row r="1159" spans="8:8" x14ac:dyDescent="0.25">
      <c r="H1159" s="373"/>
    </row>
    <row r="1160" spans="8:8" x14ac:dyDescent="0.25">
      <c r="H1160" s="373"/>
    </row>
    <row r="1161" spans="8:8" x14ac:dyDescent="0.25">
      <c r="H1161" s="373"/>
    </row>
    <row r="1162" spans="8:8" x14ac:dyDescent="0.25">
      <c r="H1162" s="373"/>
    </row>
    <row r="1163" spans="8:8" x14ac:dyDescent="0.25">
      <c r="H1163" s="373"/>
    </row>
    <row r="1164" spans="8:8" x14ac:dyDescent="0.25">
      <c r="H1164" s="373"/>
    </row>
    <row r="1165" spans="8:8" x14ac:dyDescent="0.25">
      <c r="H1165" s="373"/>
    </row>
    <row r="1166" spans="8:8" x14ac:dyDescent="0.25">
      <c r="H1166" s="373"/>
    </row>
    <row r="1167" spans="8:8" x14ac:dyDescent="0.25">
      <c r="H1167" s="373"/>
    </row>
    <row r="1168" spans="8:8" x14ac:dyDescent="0.25">
      <c r="H1168" s="373"/>
    </row>
    <row r="1169" spans="8:8" x14ac:dyDescent="0.25">
      <c r="H1169" s="373"/>
    </row>
    <row r="1170" spans="8:8" x14ac:dyDescent="0.25">
      <c r="H1170" s="373"/>
    </row>
    <row r="1171" spans="8:8" x14ac:dyDescent="0.25">
      <c r="H1171" s="373"/>
    </row>
    <row r="1172" spans="8:8" x14ac:dyDescent="0.25">
      <c r="H1172" s="373"/>
    </row>
    <row r="1173" spans="8:8" x14ac:dyDescent="0.25">
      <c r="H1173" s="373"/>
    </row>
    <row r="1174" spans="8:8" x14ac:dyDescent="0.25">
      <c r="H1174" s="373"/>
    </row>
    <row r="1175" spans="8:8" x14ac:dyDescent="0.25">
      <c r="H1175" s="373"/>
    </row>
    <row r="1176" spans="8:8" x14ac:dyDescent="0.25">
      <c r="H1176" s="373"/>
    </row>
    <row r="1177" spans="8:8" x14ac:dyDescent="0.25">
      <c r="H1177" s="373"/>
    </row>
    <row r="1178" spans="8:8" x14ac:dyDescent="0.25">
      <c r="H1178" s="373"/>
    </row>
    <row r="1179" spans="8:8" x14ac:dyDescent="0.25">
      <c r="H1179" s="373"/>
    </row>
    <row r="1180" spans="8:8" x14ac:dyDescent="0.25">
      <c r="H1180" s="373"/>
    </row>
    <row r="1181" spans="8:8" x14ac:dyDescent="0.25">
      <c r="H1181" s="373"/>
    </row>
    <row r="1182" spans="8:8" x14ac:dyDescent="0.25">
      <c r="H1182" s="373"/>
    </row>
    <row r="1183" spans="8:8" x14ac:dyDescent="0.25">
      <c r="H1183" s="373"/>
    </row>
    <row r="1184" spans="8:8" x14ac:dyDescent="0.25">
      <c r="H1184" s="373"/>
    </row>
    <row r="1185" spans="8:8" x14ac:dyDescent="0.25">
      <c r="H1185" s="373"/>
    </row>
    <row r="1186" spans="8:8" x14ac:dyDescent="0.25">
      <c r="H1186" s="373"/>
    </row>
    <row r="1187" spans="8:8" x14ac:dyDescent="0.25">
      <c r="H1187" s="373"/>
    </row>
    <row r="1188" spans="8:8" x14ac:dyDescent="0.25">
      <c r="H1188" s="373"/>
    </row>
    <row r="1189" spans="8:8" x14ac:dyDescent="0.25">
      <c r="H1189" s="373"/>
    </row>
    <row r="1190" spans="8:8" x14ac:dyDescent="0.25">
      <c r="H1190" s="373"/>
    </row>
    <row r="1191" spans="8:8" x14ac:dyDescent="0.25">
      <c r="H1191" s="373"/>
    </row>
    <row r="1192" spans="8:8" x14ac:dyDescent="0.25">
      <c r="H1192" s="373"/>
    </row>
    <row r="1193" spans="8:8" x14ac:dyDescent="0.25">
      <c r="H1193" s="373"/>
    </row>
    <row r="1194" spans="8:8" x14ac:dyDescent="0.25">
      <c r="H1194" s="373"/>
    </row>
    <row r="1195" spans="8:8" x14ac:dyDescent="0.25">
      <c r="H1195" s="373"/>
    </row>
    <row r="1196" spans="8:8" x14ac:dyDescent="0.25">
      <c r="H1196" s="373"/>
    </row>
    <row r="1197" spans="8:8" x14ac:dyDescent="0.25">
      <c r="H1197" s="373"/>
    </row>
    <row r="1198" spans="8:8" x14ac:dyDescent="0.25">
      <c r="H1198" s="373"/>
    </row>
    <row r="1199" spans="8:8" x14ac:dyDescent="0.25">
      <c r="H1199" s="373"/>
    </row>
    <row r="1200" spans="8:8" x14ac:dyDescent="0.25">
      <c r="H1200" s="373"/>
    </row>
    <row r="1201" spans="8:8" x14ac:dyDescent="0.25">
      <c r="H1201" s="373"/>
    </row>
    <row r="1202" spans="8:8" x14ac:dyDescent="0.25">
      <c r="H1202" s="373"/>
    </row>
    <row r="1203" spans="8:8" x14ac:dyDescent="0.25">
      <c r="H1203" s="373"/>
    </row>
    <row r="1204" spans="8:8" x14ac:dyDescent="0.25">
      <c r="H1204" s="373"/>
    </row>
    <row r="1205" spans="8:8" x14ac:dyDescent="0.25">
      <c r="H1205" s="373"/>
    </row>
    <row r="1206" spans="8:8" x14ac:dyDescent="0.25">
      <c r="H1206" s="373"/>
    </row>
    <row r="1207" spans="8:8" x14ac:dyDescent="0.25">
      <c r="H1207" s="373"/>
    </row>
    <row r="1208" spans="8:8" x14ac:dyDescent="0.25">
      <c r="H1208" s="373"/>
    </row>
    <row r="1209" spans="8:8" x14ac:dyDescent="0.25">
      <c r="H1209" s="373"/>
    </row>
    <row r="1210" spans="8:8" x14ac:dyDescent="0.25">
      <c r="H1210" s="373"/>
    </row>
    <row r="1211" spans="8:8" x14ac:dyDescent="0.25">
      <c r="H1211" s="373"/>
    </row>
    <row r="1212" spans="8:8" x14ac:dyDescent="0.25">
      <c r="H1212" s="373"/>
    </row>
    <row r="1213" spans="8:8" x14ac:dyDescent="0.25">
      <c r="H1213" s="373"/>
    </row>
    <row r="1214" spans="8:8" x14ac:dyDescent="0.25">
      <c r="H1214" s="373"/>
    </row>
    <row r="1215" spans="8:8" x14ac:dyDescent="0.25">
      <c r="H1215" s="373"/>
    </row>
    <row r="1216" spans="8:8" x14ac:dyDescent="0.25">
      <c r="H1216" s="373"/>
    </row>
    <row r="1217" spans="8:8" x14ac:dyDescent="0.25">
      <c r="H1217" s="373"/>
    </row>
    <row r="1218" spans="8:8" x14ac:dyDescent="0.25">
      <c r="H1218" s="373"/>
    </row>
    <row r="1219" spans="8:8" x14ac:dyDescent="0.25">
      <c r="H1219" s="373"/>
    </row>
    <row r="1220" spans="8:8" x14ac:dyDescent="0.25">
      <c r="H1220" s="373"/>
    </row>
    <row r="1221" spans="8:8" x14ac:dyDescent="0.25">
      <c r="H1221" s="373"/>
    </row>
    <row r="1222" spans="8:8" x14ac:dyDescent="0.25">
      <c r="H1222" s="373"/>
    </row>
    <row r="1223" spans="8:8" x14ac:dyDescent="0.25">
      <c r="H1223" s="373"/>
    </row>
    <row r="1224" spans="8:8" x14ac:dyDescent="0.25">
      <c r="H1224" s="373"/>
    </row>
    <row r="1225" spans="8:8" x14ac:dyDescent="0.25">
      <c r="H1225" s="373"/>
    </row>
    <row r="1226" spans="8:8" x14ac:dyDescent="0.25">
      <c r="H1226" s="373"/>
    </row>
    <row r="1227" spans="8:8" x14ac:dyDescent="0.25">
      <c r="H1227" s="373"/>
    </row>
    <row r="1228" spans="8:8" x14ac:dyDescent="0.25">
      <c r="H1228" s="373"/>
    </row>
    <row r="1229" spans="8:8" x14ac:dyDescent="0.25">
      <c r="H1229" s="373"/>
    </row>
    <row r="1230" spans="8:8" x14ac:dyDescent="0.25">
      <c r="H1230" s="373"/>
    </row>
    <row r="1231" spans="8:8" x14ac:dyDescent="0.25">
      <c r="H1231" s="373"/>
    </row>
    <row r="1232" spans="8:8" x14ac:dyDescent="0.25">
      <c r="H1232" s="373"/>
    </row>
    <row r="1233" spans="8:8" x14ac:dyDescent="0.25">
      <c r="H1233" s="373"/>
    </row>
    <row r="1234" spans="8:8" x14ac:dyDescent="0.25">
      <c r="H1234" s="373"/>
    </row>
    <row r="1235" spans="8:8" x14ac:dyDescent="0.25">
      <c r="H1235" s="373"/>
    </row>
    <row r="1236" spans="8:8" x14ac:dyDescent="0.25">
      <c r="H1236" s="373"/>
    </row>
    <row r="1237" spans="8:8" x14ac:dyDescent="0.25">
      <c r="H1237" s="373"/>
    </row>
    <row r="1238" spans="8:8" x14ac:dyDescent="0.25">
      <c r="H1238" s="373"/>
    </row>
    <row r="1239" spans="8:8" x14ac:dyDescent="0.25">
      <c r="H1239" s="373"/>
    </row>
    <row r="1240" spans="8:8" x14ac:dyDescent="0.25">
      <c r="H1240" s="373"/>
    </row>
    <row r="1241" spans="8:8" x14ac:dyDescent="0.25">
      <c r="H1241" s="373"/>
    </row>
    <row r="1242" spans="8:8" x14ac:dyDescent="0.25">
      <c r="H1242" s="373"/>
    </row>
    <row r="1243" spans="8:8" x14ac:dyDescent="0.25">
      <c r="H1243" s="373"/>
    </row>
    <row r="1244" spans="8:8" x14ac:dyDescent="0.25">
      <c r="H1244" s="373"/>
    </row>
    <row r="1245" spans="8:8" x14ac:dyDescent="0.25">
      <c r="H1245" s="373"/>
    </row>
    <row r="1246" spans="8:8" x14ac:dyDescent="0.25">
      <c r="H1246" s="373"/>
    </row>
    <row r="1247" spans="8:8" x14ac:dyDescent="0.25">
      <c r="H1247" s="373"/>
    </row>
    <row r="1248" spans="8:8" x14ac:dyDescent="0.25">
      <c r="H1248" s="373"/>
    </row>
    <row r="1249" spans="8:8" x14ac:dyDescent="0.25">
      <c r="H1249" s="373"/>
    </row>
    <row r="1250" spans="8:8" x14ac:dyDescent="0.25">
      <c r="H1250" s="373"/>
    </row>
    <row r="1251" spans="8:8" x14ac:dyDescent="0.25">
      <c r="H1251" s="373"/>
    </row>
    <row r="1252" spans="8:8" x14ac:dyDescent="0.25">
      <c r="H1252" s="373"/>
    </row>
    <row r="1253" spans="8:8" x14ac:dyDescent="0.25">
      <c r="H1253" s="373"/>
    </row>
    <row r="1254" spans="8:8" x14ac:dyDescent="0.25">
      <c r="H1254" s="373"/>
    </row>
    <row r="1255" spans="8:8" x14ac:dyDescent="0.25">
      <c r="H1255" s="373"/>
    </row>
    <row r="1256" spans="8:8" x14ac:dyDescent="0.25">
      <c r="H1256" s="373"/>
    </row>
    <row r="1257" spans="8:8" x14ac:dyDescent="0.25">
      <c r="H1257" s="373"/>
    </row>
    <row r="1258" spans="8:8" x14ac:dyDescent="0.25">
      <c r="H1258" s="373"/>
    </row>
    <row r="1259" spans="8:8" x14ac:dyDescent="0.25">
      <c r="H1259" s="373"/>
    </row>
    <row r="1260" spans="8:8" x14ac:dyDescent="0.25">
      <c r="H1260" s="373"/>
    </row>
    <row r="1261" spans="8:8" x14ac:dyDescent="0.25">
      <c r="H1261" s="373"/>
    </row>
    <row r="1262" spans="8:8" x14ac:dyDescent="0.25">
      <c r="H1262" s="373"/>
    </row>
    <row r="1263" spans="8:8" x14ac:dyDescent="0.25">
      <c r="H1263" s="373"/>
    </row>
    <row r="1264" spans="8:8" x14ac:dyDescent="0.25">
      <c r="H1264" s="373"/>
    </row>
    <row r="1265" spans="8:8" x14ac:dyDescent="0.25">
      <c r="H1265" s="373"/>
    </row>
    <row r="1266" spans="8:8" x14ac:dyDescent="0.25">
      <c r="H1266" s="373"/>
    </row>
    <row r="1267" spans="8:8" x14ac:dyDescent="0.25">
      <c r="H1267" s="373"/>
    </row>
    <row r="1268" spans="8:8" x14ac:dyDescent="0.25">
      <c r="H1268" s="373"/>
    </row>
    <row r="1269" spans="8:8" x14ac:dyDescent="0.25">
      <c r="H1269" s="373"/>
    </row>
    <row r="1270" spans="8:8" x14ac:dyDescent="0.25">
      <c r="H1270" s="373"/>
    </row>
    <row r="1271" spans="8:8" x14ac:dyDescent="0.25">
      <c r="H1271" s="373"/>
    </row>
    <row r="1272" spans="8:8" x14ac:dyDescent="0.25">
      <c r="H1272" s="373"/>
    </row>
    <row r="1273" spans="8:8" x14ac:dyDescent="0.25">
      <c r="H1273" s="373"/>
    </row>
    <row r="1274" spans="8:8" x14ac:dyDescent="0.25">
      <c r="H1274" s="373"/>
    </row>
    <row r="1275" spans="8:8" x14ac:dyDescent="0.25">
      <c r="H1275" s="373"/>
    </row>
    <row r="1276" spans="8:8" x14ac:dyDescent="0.25">
      <c r="H1276" s="373"/>
    </row>
    <row r="1277" spans="8:8" x14ac:dyDescent="0.25">
      <c r="H1277" s="373"/>
    </row>
    <row r="1278" spans="8:8" x14ac:dyDescent="0.25">
      <c r="H1278" s="373"/>
    </row>
    <row r="1279" spans="8:8" x14ac:dyDescent="0.25">
      <c r="H1279" s="373"/>
    </row>
    <row r="1280" spans="8:8" x14ac:dyDescent="0.25">
      <c r="H1280" s="373"/>
    </row>
    <row r="1281" spans="8:8" x14ac:dyDescent="0.25">
      <c r="H1281" s="373"/>
    </row>
    <row r="1282" spans="8:8" x14ac:dyDescent="0.25">
      <c r="H1282" s="373"/>
    </row>
    <row r="1283" spans="8:8" x14ac:dyDescent="0.25">
      <c r="H1283" s="373"/>
    </row>
    <row r="1284" spans="8:8" x14ac:dyDescent="0.25">
      <c r="H1284" s="373"/>
    </row>
    <row r="1285" spans="8:8" x14ac:dyDescent="0.25">
      <c r="H1285" s="373"/>
    </row>
    <row r="1286" spans="8:8" x14ac:dyDescent="0.25">
      <c r="H1286" s="373"/>
    </row>
    <row r="1287" spans="8:8" x14ac:dyDescent="0.25">
      <c r="H1287" s="373"/>
    </row>
    <row r="1288" spans="8:8" x14ac:dyDescent="0.25">
      <c r="H1288" s="373"/>
    </row>
    <row r="1289" spans="8:8" x14ac:dyDescent="0.25">
      <c r="H1289" s="373"/>
    </row>
    <row r="1290" spans="8:8" x14ac:dyDescent="0.25">
      <c r="H1290" s="373"/>
    </row>
    <row r="1291" spans="8:8" x14ac:dyDescent="0.25">
      <c r="H1291" s="373"/>
    </row>
    <row r="1292" spans="8:8" x14ac:dyDescent="0.25">
      <c r="H1292" s="373"/>
    </row>
    <row r="1293" spans="8:8" x14ac:dyDescent="0.25">
      <c r="H1293" s="373"/>
    </row>
    <row r="1294" spans="8:8" x14ac:dyDescent="0.25">
      <c r="H1294" s="373"/>
    </row>
    <row r="1295" spans="8:8" x14ac:dyDescent="0.25">
      <c r="H1295" s="373"/>
    </row>
    <row r="1296" spans="8:8" x14ac:dyDescent="0.25">
      <c r="H1296" s="373"/>
    </row>
    <row r="1297" spans="8:8" x14ac:dyDescent="0.25">
      <c r="H1297" s="373"/>
    </row>
    <row r="1298" spans="8:8" x14ac:dyDescent="0.25">
      <c r="H1298" s="373"/>
    </row>
    <row r="1299" spans="8:8" x14ac:dyDescent="0.25">
      <c r="H1299" s="373"/>
    </row>
    <row r="1300" spans="8:8" x14ac:dyDescent="0.25">
      <c r="H1300" s="373"/>
    </row>
    <row r="1301" spans="8:8" x14ac:dyDescent="0.25">
      <c r="H1301" s="373"/>
    </row>
    <row r="1302" spans="8:8" x14ac:dyDescent="0.25">
      <c r="H1302" s="373"/>
    </row>
    <row r="1303" spans="8:8" x14ac:dyDescent="0.25">
      <c r="H1303" s="373"/>
    </row>
    <row r="1304" spans="8:8" x14ac:dyDescent="0.25">
      <c r="H1304" s="373"/>
    </row>
    <row r="1305" spans="8:8" x14ac:dyDescent="0.25">
      <c r="H1305" s="373"/>
    </row>
    <row r="1306" spans="8:8" x14ac:dyDescent="0.25">
      <c r="H1306" s="373"/>
    </row>
    <row r="1307" spans="8:8" x14ac:dyDescent="0.25">
      <c r="H1307" s="373"/>
    </row>
    <row r="1308" spans="8:8" x14ac:dyDescent="0.25">
      <c r="H1308" s="373"/>
    </row>
    <row r="1309" spans="8:8" x14ac:dyDescent="0.25">
      <c r="H1309" s="373"/>
    </row>
    <row r="1310" spans="8:8" x14ac:dyDescent="0.25">
      <c r="H1310" s="373"/>
    </row>
    <row r="1311" spans="8:8" x14ac:dyDescent="0.25">
      <c r="H1311" s="373"/>
    </row>
    <row r="1312" spans="8:8" x14ac:dyDescent="0.25">
      <c r="H1312" s="373"/>
    </row>
    <row r="1313" spans="8:8" x14ac:dyDescent="0.25">
      <c r="H1313" s="373"/>
    </row>
    <row r="1314" spans="8:8" x14ac:dyDescent="0.25">
      <c r="H1314" s="373"/>
    </row>
    <row r="1315" spans="8:8" x14ac:dyDescent="0.25">
      <c r="H1315" s="373"/>
    </row>
    <row r="1316" spans="8:8" x14ac:dyDescent="0.25">
      <c r="H1316" s="373"/>
    </row>
    <row r="1317" spans="8:8" x14ac:dyDescent="0.25">
      <c r="H1317" s="373"/>
    </row>
    <row r="1318" spans="8:8" x14ac:dyDescent="0.25">
      <c r="H1318" s="373"/>
    </row>
    <row r="1319" spans="8:8" x14ac:dyDescent="0.25">
      <c r="H1319" s="373"/>
    </row>
    <row r="1320" spans="8:8" x14ac:dyDescent="0.25">
      <c r="H1320" s="373"/>
    </row>
    <row r="1321" spans="8:8" x14ac:dyDescent="0.25">
      <c r="H1321" s="373"/>
    </row>
    <row r="1322" spans="8:8" x14ac:dyDescent="0.25">
      <c r="H1322" s="373"/>
    </row>
    <row r="1323" spans="8:8" x14ac:dyDescent="0.25">
      <c r="H1323" s="373"/>
    </row>
    <row r="1324" spans="8:8" x14ac:dyDescent="0.25">
      <c r="H1324" s="373"/>
    </row>
    <row r="1325" spans="8:8" x14ac:dyDescent="0.25">
      <c r="H1325" s="373"/>
    </row>
    <row r="1326" spans="8:8" x14ac:dyDescent="0.25">
      <c r="H1326" s="373"/>
    </row>
    <row r="1327" spans="8:8" x14ac:dyDescent="0.25">
      <c r="H1327" s="373"/>
    </row>
    <row r="1328" spans="8:8" x14ac:dyDescent="0.25">
      <c r="H1328" s="373"/>
    </row>
    <row r="1329" spans="8:8" x14ac:dyDescent="0.25">
      <c r="H1329" s="373"/>
    </row>
    <row r="1330" spans="8:8" x14ac:dyDescent="0.25">
      <c r="H1330" s="373"/>
    </row>
    <row r="1331" spans="8:8" x14ac:dyDescent="0.25">
      <c r="H1331" s="373"/>
    </row>
    <row r="1332" spans="8:8" x14ac:dyDescent="0.25">
      <c r="H1332" s="373"/>
    </row>
    <row r="1333" spans="8:8" x14ac:dyDescent="0.25">
      <c r="H1333" s="373"/>
    </row>
    <row r="1334" spans="8:8" x14ac:dyDescent="0.25">
      <c r="H1334" s="373"/>
    </row>
    <row r="1335" spans="8:8" x14ac:dyDescent="0.25">
      <c r="H1335" s="373"/>
    </row>
    <row r="1336" spans="8:8" x14ac:dyDescent="0.25">
      <c r="H1336" s="373"/>
    </row>
    <row r="1337" spans="8:8" x14ac:dyDescent="0.25">
      <c r="H1337" s="373"/>
    </row>
    <row r="1338" spans="8:8" x14ac:dyDescent="0.25">
      <c r="H1338" s="373"/>
    </row>
    <row r="1339" spans="8:8" x14ac:dyDescent="0.25">
      <c r="H1339" s="373"/>
    </row>
    <row r="1340" spans="8:8" x14ac:dyDescent="0.25">
      <c r="H1340" s="373"/>
    </row>
    <row r="1341" spans="8:8" x14ac:dyDescent="0.25">
      <c r="H1341" s="373"/>
    </row>
    <row r="1342" spans="8:8" x14ac:dyDescent="0.25">
      <c r="H1342" s="373"/>
    </row>
    <row r="1343" spans="8:8" x14ac:dyDescent="0.25">
      <c r="H1343" s="373"/>
    </row>
    <row r="1344" spans="8:8" x14ac:dyDescent="0.25">
      <c r="H1344" s="373"/>
    </row>
    <row r="1345" spans="8:8" x14ac:dyDescent="0.25">
      <c r="H1345" s="373"/>
    </row>
    <row r="1346" spans="8:8" x14ac:dyDescent="0.25">
      <c r="H1346" s="373"/>
    </row>
    <row r="1347" spans="8:8" x14ac:dyDescent="0.25">
      <c r="H1347" s="373"/>
    </row>
    <row r="1348" spans="8:8" x14ac:dyDescent="0.25">
      <c r="H1348" s="373"/>
    </row>
    <row r="1349" spans="8:8" x14ac:dyDescent="0.25">
      <c r="H1349" s="373"/>
    </row>
    <row r="1350" spans="8:8" x14ac:dyDescent="0.25">
      <c r="H1350" s="373"/>
    </row>
    <row r="1351" spans="8:8" x14ac:dyDescent="0.25">
      <c r="H1351" s="373"/>
    </row>
    <row r="1352" spans="8:8" x14ac:dyDescent="0.25">
      <c r="H1352" s="373"/>
    </row>
    <row r="1353" spans="8:8" x14ac:dyDescent="0.25">
      <c r="H1353" s="373"/>
    </row>
    <row r="1354" spans="8:8" x14ac:dyDescent="0.25">
      <c r="H1354" s="373"/>
    </row>
    <row r="1355" spans="8:8" x14ac:dyDescent="0.25">
      <c r="H1355" s="373"/>
    </row>
    <row r="1356" spans="8:8" x14ac:dyDescent="0.25">
      <c r="H1356" s="373"/>
    </row>
    <row r="1357" spans="8:8" x14ac:dyDescent="0.25">
      <c r="H1357" s="373"/>
    </row>
    <row r="1358" spans="8:8" x14ac:dyDescent="0.25">
      <c r="H1358" s="373"/>
    </row>
    <row r="1359" spans="8:8" x14ac:dyDescent="0.25">
      <c r="H1359" s="373"/>
    </row>
    <row r="1360" spans="8:8" x14ac:dyDescent="0.25">
      <c r="H1360" s="373"/>
    </row>
    <row r="1361" spans="8:8" x14ac:dyDescent="0.25">
      <c r="H1361" s="373"/>
    </row>
    <row r="1362" spans="8:8" x14ac:dyDescent="0.25">
      <c r="H1362" s="373"/>
    </row>
    <row r="1363" spans="8:8" x14ac:dyDescent="0.25">
      <c r="H1363" s="373"/>
    </row>
    <row r="1364" spans="8:8" x14ac:dyDescent="0.25">
      <c r="H1364" s="373"/>
    </row>
    <row r="1365" spans="8:8" x14ac:dyDescent="0.25">
      <c r="H1365" s="373"/>
    </row>
    <row r="1366" spans="8:8" x14ac:dyDescent="0.25">
      <c r="H1366" s="373"/>
    </row>
    <row r="1367" spans="8:8" x14ac:dyDescent="0.25">
      <c r="H1367" s="373"/>
    </row>
    <row r="1368" spans="8:8" x14ac:dyDescent="0.25">
      <c r="H1368" s="373"/>
    </row>
    <row r="1369" spans="8:8" x14ac:dyDescent="0.25">
      <c r="H1369" s="373"/>
    </row>
    <row r="1370" spans="8:8" x14ac:dyDescent="0.25">
      <c r="H1370" s="373"/>
    </row>
    <row r="1371" spans="8:8" x14ac:dyDescent="0.25">
      <c r="H1371" s="373"/>
    </row>
    <row r="1372" spans="8:8" x14ac:dyDescent="0.25">
      <c r="H1372" s="373"/>
    </row>
    <row r="1373" spans="8:8" x14ac:dyDescent="0.25">
      <c r="H1373" s="373"/>
    </row>
    <row r="1374" spans="8:8" x14ac:dyDescent="0.25">
      <c r="H1374" s="373"/>
    </row>
    <row r="1375" spans="8:8" x14ac:dyDescent="0.25">
      <c r="H1375" s="373"/>
    </row>
    <row r="1376" spans="8:8" x14ac:dyDescent="0.25">
      <c r="H1376" s="373"/>
    </row>
    <row r="1377" spans="8:8" x14ac:dyDescent="0.25">
      <c r="H1377" s="373"/>
    </row>
    <row r="1378" spans="8:8" x14ac:dyDescent="0.25">
      <c r="H1378" s="373"/>
    </row>
    <row r="1379" spans="8:8" x14ac:dyDescent="0.25">
      <c r="H1379" s="373"/>
    </row>
    <row r="1380" spans="8:8" x14ac:dyDescent="0.25">
      <c r="H1380" s="373"/>
    </row>
    <row r="1381" spans="8:8" x14ac:dyDescent="0.25">
      <c r="H1381" s="373"/>
    </row>
    <row r="1382" spans="8:8" x14ac:dyDescent="0.25">
      <c r="H1382" s="373"/>
    </row>
    <row r="1383" spans="8:8" x14ac:dyDescent="0.25">
      <c r="H1383" s="373"/>
    </row>
    <row r="1384" spans="8:8" x14ac:dyDescent="0.25">
      <c r="H1384" s="373"/>
    </row>
    <row r="1385" spans="8:8" x14ac:dyDescent="0.25">
      <c r="H1385" s="373"/>
    </row>
    <row r="1386" spans="8:8" x14ac:dyDescent="0.25">
      <c r="H1386" s="373"/>
    </row>
    <row r="1387" spans="8:8" x14ac:dyDescent="0.25">
      <c r="H1387" s="373"/>
    </row>
    <row r="1388" spans="8:8" x14ac:dyDescent="0.25">
      <c r="H1388" s="373"/>
    </row>
    <row r="1389" spans="8:8" x14ac:dyDescent="0.25">
      <c r="H1389" s="373"/>
    </row>
    <row r="1390" spans="8:8" x14ac:dyDescent="0.25">
      <c r="H1390" s="373"/>
    </row>
    <row r="1391" spans="8:8" x14ac:dyDescent="0.25">
      <c r="H1391" s="373"/>
    </row>
    <row r="1392" spans="8:8" x14ac:dyDescent="0.25">
      <c r="H1392" s="373"/>
    </row>
    <row r="1393" spans="8:8" x14ac:dyDescent="0.25">
      <c r="H1393" s="373"/>
    </row>
    <row r="1394" spans="8:8" x14ac:dyDescent="0.25">
      <c r="H1394" s="373"/>
    </row>
    <row r="1395" spans="8:8" x14ac:dyDescent="0.25">
      <c r="H1395" s="373"/>
    </row>
    <row r="1396" spans="8:8" x14ac:dyDescent="0.25">
      <c r="H1396" s="373"/>
    </row>
    <row r="1397" spans="8:8" x14ac:dyDescent="0.25">
      <c r="H1397" s="373"/>
    </row>
    <row r="1398" spans="8:8" x14ac:dyDescent="0.25">
      <c r="H1398" s="373"/>
    </row>
    <row r="1399" spans="8:8" x14ac:dyDescent="0.25">
      <c r="H1399" s="373"/>
    </row>
    <row r="1400" spans="8:8" x14ac:dyDescent="0.25">
      <c r="H1400" s="373"/>
    </row>
    <row r="1401" spans="8:8" x14ac:dyDescent="0.25">
      <c r="H1401" s="373"/>
    </row>
    <row r="1402" spans="8:8" x14ac:dyDescent="0.25">
      <c r="H1402" s="373"/>
    </row>
    <row r="1403" spans="8:8" x14ac:dyDescent="0.25">
      <c r="H1403" s="373"/>
    </row>
    <row r="1404" spans="8:8" x14ac:dyDescent="0.25">
      <c r="H1404" s="373"/>
    </row>
    <row r="1405" spans="8:8" x14ac:dyDescent="0.25">
      <c r="H1405" s="373"/>
    </row>
    <row r="1406" spans="8:8" x14ac:dyDescent="0.25">
      <c r="H1406" s="373"/>
    </row>
    <row r="1407" spans="8:8" x14ac:dyDescent="0.25">
      <c r="H1407" s="373"/>
    </row>
    <row r="1408" spans="8:8" x14ac:dyDescent="0.25">
      <c r="H1408" s="373"/>
    </row>
    <row r="1409" spans="8:8" x14ac:dyDescent="0.25">
      <c r="H1409" s="373"/>
    </row>
    <row r="1410" spans="8:8" x14ac:dyDescent="0.25">
      <c r="H1410" s="373"/>
    </row>
    <row r="1411" spans="8:8" x14ac:dyDescent="0.25">
      <c r="H1411" s="373"/>
    </row>
    <row r="1412" spans="8:8" x14ac:dyDescent="0.25">
      <c r="H1412" s="373"/>
    </row>
    <row r="1413" spans="8:8" x14ac:dyDescent="0.25">
      <c r="H1413" s="373"/>
    </row>
    <row r="1414" spans="8:8" x14ac:dyDescent="0.25">
      <c r="H1414" s="373"/>
    </row>
    <row r="1415" spans="8:8" x14ac:dyDescent="0.25">
      <c r="H1415" s="373"/>
    </row>
    <row r="1416" spans="8:8" x14ac:dyDescent="0.25">
      <c r="H1416" s="373"/>
    </row>
    <row r="1417" spans="8:8" x14ac:dyDescent="0.25">
      <c r="H1417" s="373"/>
    </row>
    <row r="1418" spans="8:8" x14ac:dyDescent="0.25">
      <c r="H1418" s="373"/>
    </row>
    <row r="1419" spans="8:8" x14ac:dyDescent="0.25">
      <c r="H1419" s="373"/>
    </row>
    <row r="1420" spans="8:8" x14ac:dyDescent="0.25">
      <c r="H1420" s="373"/>
    </row>
    <row r="1421" spans="8:8" x14ac:dyDescent="0.25">
      <c r="H1421" s="373"/>
    </row>
    <row r="1422" spans="8:8" x14ac:dyDescent="0.25">
      <c r="H1422" s="373"/>
    </row>
    <row r="1423" spans="8:8" x14ac:dyDescent="0.25">
      <c r="H1423" s="373"/>
    </row>
    <row r="1424" spans="8:8" x14ac:dyDescent="0.25">
      <c r="H1424" s="373"/>
    </row>
    <row r="1425" spans="8:8" x14ac:dyDescent="0.25">
      <c r="H1425" s="373"/>
    </row>
    <row r="1426" spans="8:8" x14ac:dyDescent="0.25">
      <c r="H1426" s="373"/>
    </row>
    <row r="1427" spans="8:8" x14ac:dyDescent="0.25">
      <c r="H1427" s="373"/>
    </row>
    <row r="1428" spans="8:8" x14ac:dyDescent="0.25">
      <c r="H1428" s="373"/>
    </row>
    <row r="1429" spans="8:8" x14ac:dyDescent="0.25">
      <c r="H1429" s="373"/>
    </row>
    <row r="1430" spans="8:8" x14ac:dyDescent="0.25">
      <c r="H1430" s="373"/>
    </row>
    <row r="1431" spans="8:8" x14ac:dyDescent="0.25">
      <c r="H1431" s="373"/>
    </row>
    <row r="1432" spans="8:8" x14ac:dyDescent="0.25">
      <c r="H1432" s="373"/>
    </row>
    <row r="1433" spans="8:8" x14ac:dyDescent="0.25">
      <c r="H1433" s="373"/>
    </row>
    <row r="1434" spans="8:8" x14ac:dyDescent="0.25">
      <c r="H1434" s="373"/>
    </row>
    <row r="1435" spans="8:8" x14ac:dyDescent="0.25">
      <c r="H1435" s="373"/>
    </row>
    <row r="1436" spans="8:8" x14ac:dyDescent="0.25">
      <c r="H1436" s="373"/>
    </row>
    <row r="1437" spans="8:8" x14ac:dyDescent="0.25">
      <c r="H1437" s="373"/>
    </row>
    <row r="1438" spans="8:8" x14ac:dyDescent="0.25">
      <c r="H1438" s="373"/>
    </row>
    <row r="1439" spans="8:8" x14ac:dyDescent="0.25">
      <c r="H1439" s="373"/>
    </row>
    <row r="1440" spans="8:8" x14ac:dyDescent="0.25">
      <c r="H1440" s="373"/>
    </row>
    <row r="1441" spans="8:8" x14ac:dyDescent="0.25">
      <c r="H1441" s="373"/>
    </row>
    <row r="1442" spans="8:8" x14ac:dyDescent="0.25">
      <c r="H1442" s="373"/>
    </row>
    <row r="1443" spans="8:8" x14ac:dyDescent="0.25">
      <c r="H1443" s="373"/>
    </row>
    <row r="1444" spans="8:8" x14ac:dyDescent="0.25">
      <c r="H1444" s="373"/>
    </row>
    <row r="1445" spans="8:8" x14ac:dyDescent="0.25">
      <c r="H1445" s="373"/>
    </row>
    <row r="1446" spans="8:8" x14ac:dyDescent="0.25">
      <c r="H1446" s="373"/>
    </row>
    <row r="1447" spans="8:8" x14ac:dyDescent="0.25">
      <c r="H1447" s="373"/>
    </row>
    <row r="1448" spans="8:8" x14ac:dyDescent="0.25">
      <c r="H1448" s="373"/>
    </row>
    <row r="1449" spans="8:8" x14ac:dyDescent="0.25">
      <c r="H1449" s="373"/>
    </row>
    <row r="1450" spans="8:8" x14ac:dyDescent="0.25">
      <c r="H1450" s="373"/>
    </row>
    <row r="1451" spans="8:8" x14ac:dyDescent="0.25">
      <c r="H1451" s="373"/>
    </row>
    <row r="1452" spans="8:8" x14ac:dyDescent="0.25">
      <c r="H1452" s="373"/>
    </row>
    <row r="1453" spans="8:8" x14ac:dyDescent="0.25">
      <c r="H1453" s="373"/>
    </row>
    <row r="1454" spans="8:8" x14ac:dyDescent="0.25">
      <c r="H1454" s="373"/>
    </row>
    <row r="1455" spans="8:8" x14ac:dyDescent="0.25">
      <c r="H1455" s="373"/>
    </row>
    <row r="1456" spans="8:8" x14ac:dyDescent="0.25">
      <c r="H1456" s="373"/>
    </row>
    <row r="1457" spans="8:8" x14ac:dyDescent="0.25">
      <c r="H1457" s="373"/>
    </row>
    <row r="1458" spans="8:8" x14ac:dyDescent="0.25">
      <c r="H1458" s="373"/>
    </row>
    <row r="1459" spans="8:8" x14ac:dyDescent="0.25">
      <c r="H1459" s="373"/>
    </row>
    <row r="1460" spans="8:8" x14ac:dyDescent="0.25">
      <c r="H1460" s="373"/>
    </row>
    <row r="1461" spans="8:8" x14ac:dyDescent="0.25">
      <c r="H1461" s="373"/>
    </row>
    <row r="1462" spans="8:8" x14ac:dyDescent="0.25">
      <c r="H1462" s="373"/>
    </row>
    <row r="1463" spans="8:8" x14ac:dyDescent="0.25">
      <c r="H1463" s="373"/>
    </row>
    <row r="1464" spans="8:8" x14ac:dyDescent="0.25">
      <c r="H1464" s="373"/>
    </row>
    <row r="1465" spans="8:8" x14ac:dyDescent="0.25">
      <c r="H1465" s="373"/>
    </row>
    <row r="1466" spans="8:8" x14ac:dyDescent="0.25">
      <c r="H1466" s="373"/>
    </row>
    <row r="1467" spans="8:8" x14ac:dyDescent="0.25">
      <c r="H1467" s="373"/>
    </row>
    <row r="1468" spans="8:8" x14ac:dyDescent="0.25">
      <c r="H1468" s="373"/>
    </row>
    <row r="1469" spans="8:8" x14ac:dyDescent="0.25">
      <c r="H1469" s="373"/>
    </row>
    <row r="1470" spans="8:8" x14ac:dyDescent="0.25">
      <c r="H1470" s="373"/>
    </row>
    <row r="1471" spans="8:8" x14ac:dyDescent="0.25">
      <c r="H1471" s="373"/>
    </row>
    <row r="1472" spans="8:8" x14ac:dyDescent="0.25">
      <c r="H1472" s="373"/>
    </row>
    <row r="1473" spans="8:8" x14ac:dyDescent="0.25">
      <c r="H1473" s="373"/>
    </row>
    <row r="1474" spans="8:8" x14ac:dyDescent="0.25">
      <c r="H1474" s="373"/>
    </row>
    <row r="1475" spans="8:8" x14ac:dyDescent="0.25">
      <c r="H1475" s="373"/>
    </row>
    <row r="1476" spans="8:8" x14ac:dyDescent="0.25">
      <c r="H1476" s="373"/>
    </row>
    <row r="1477" spans="8:8" x14ac:dyDescent="0.25">
      <c r="H1477" s="373"/>
    </row>
    <row r="1478" spans="8:8" x14ac:dyDescent="0.25">
      <c r="H1478" s="373"/>
    </row>
    <row r="1479" spans="8:8" x14ac:dyDescent="0.25">
      <c r="H1479" s="373"/>
    </row>
    <row r="1480" spans="8:8" x14ac:dyDescent="0.25">
      <c r="H1480" s="373"/>
    </row>
    <row r="1481" spans="8:8" x14ac:dyDescent="0.25">
      <c r="H1481" s="373"/>
    </row>
    <row r="1482" spans="8:8" x14ac:dyDescent="0.25">
      <c r="H1482" s="373"/>
    </row>
    <row r="1483" spans="8:8" x14ac:dyDescent="0.25">
      <c r="H1483" s="373"/>
    </row>
    <row r="1484" spans="8:8" x14ac:dyDescent="0.25">
      <c r="H1484" s="373"/>
    </row>
    <row r="1485" spans="8:8" x14ac:dyDescent="0.25">
      <c r="H1485" s="373"/>
    </row>
    <row r="1486" spans="8:8" x14ac:dyDescent="0.25">
      <c r="H1486" s="373"/>
    </row>
    <row r="1487" spans="8:8" x14ac:dyDescent="0.25">
      <c r="H1487" s="373"/>
    </row>
    <row r="1488" spans="8:8" x14ac:dyDescent="0.25">
      <c r="H1488" s="373"/>
    </row>
    <row r="1489" spans="8:8" x14ac:dyDescent="0.25">
      <c r="H1489" s="373"/>
    </row>
    <row r="1490" spans="8:8" x14ac:dyDescent="0.25">
      <c r="H1490" s="373"/>
    </row>
    <row r="1491" spans="8:8" x14ac:dyDescent="0.25">
      <c r="H1491" s="373"/>
    </row>
    <row r="1492" spans="8:8" x14ac:dyDescent="0.25">
      <c r="H1492" s="373"/>
    </row>
    <row r="1493" spans="8:8" x14ac:dyDescent="0.25">
      <c r="H1493" s="373"/>
    </row>
    <row r="1494" spans="8:8" x14ac:dyDescent="0.25">
      <c r="H1494" s="373"/>
    </row>
    <row r="1495" spans="8:8" x14ac:dyDescent="0.25">
      <c r="H1495" s="373"/>
    </row>
    <row r="1496" spans="8:8" x14ac:dyDescent="0.25">
      <c r="H1496" s="373"/>
    </row>
    <row r="1497" spans="8:8" x14ac:dyDescent="0.25">
      <c r="H1497" s="373"/>
    </row>
    <row r="1498" spans="8:8" x14ac:dyDescent="0.25">
      <c r="H1498" s="373"/>
    </row>
    <row r="1499" spans="8:8" x14ac:dyDescent="0.25">
      <c r="H1499" s="373"/>
    </row>
    <row r="1500" spans="8:8" x14ac:dyDescent="0.25">
      <c r="H1500" s="373"/>
    </row>
    <row r="1501" spans="8:8" x14ac:dyDescent="0.25">
      <c r="H1501" s="373"/>
    </row>
    <row r="1502" spans="8:8" x14ac:dyDescent="0.25">
      <c r="H1502" s="373"/>
    </row>
    <row r="1503" spans="8:8" x14ac:dyDescent="0.25">
      <c r="H1503" s="373"/>
    </row>
    <row r="1504" spans="8:8" x14ac:dyDescent="0.25">
      <c r="H1504" s="373"/>
    </row>
    <row r="1505" spans="8:8" x14ac:dyDescent="0.25">
      <c r="H1505" s="373"/>
    </row>
    <row r="1506" spans="8:8" x14ac:dyDescent="0.25">
      <c r="H1506" s="373"/>
    </row>
    <row r="1507" spans="8:8" x14ac:dyDescent="0.25">
      <c r="H1507" s="373"/>
    </row>
    <row r="1508" spans="8:8" x14ac:dyDescent="0.25">
      <c r="H1508" s="373"/>
    </row>
  </sheetData>
  <mergeCells count="1">
    <mergeCell ref="A1:H1"/>
  </mergeCells>
  <conditionalFormatting sqref="J26:K40 J43:K43 N26:N40 M43:N43 Q26:Q40 P43:Q43 T26:T40 T43 M26:M30 P30">
    <cfRule type="cellIs" dxfId="17" priority="6" stopIfTrue="1" operator="equal">
      <formula>0</formula>
    </cfRule>
  </conditionalFormatting>
  <conditionalFormatting sqref="S30">
    <cfRule type="cellIs" dxfId="16" priority="5" stopIfTrue="1" operator="equal">
      <formula>0</formula>
    </cfRule>
  </conditionalFormatting>
  <conditionalFormatting sqref="V30">
    <cfRule type="cellIs" dxfId="15" priority="4" stopIfTrue="1" operator="equal">
      <formula>0</formula>
    </cfRule>
  </conditionalFormatting>
  <conditionalFormatting sqref="Y30">
    <cfRule type="cellIs" dxfId="14" priority="3" stopIfTrue="1" operator="equal">
      <formula>0</formula>
    </cfRule>
  </conditionalFormatting>
  <conditionalFormatting sqref="AB30">
    <cfRule type="cellIs" dxfId="13" priority="2" stopIfTrue="1" operator="equal">
      <formula>0</formula>
    </cfRule>
  </conditionalFormatting>
  <conditionalFormatting sqref="AE30">
    <cfRule type="cellIs" dxfId="12" priority="1" stopIfTrue="1" operator="equal">
      <formula>0</formula>
    </cfRule>
  </conditionalFormatting>
  <printOptions horizontalCentered="1" verticalCentered="1"/>
  <pageMargins left="0" right="0" top="0" bottom="0" header="0.3" footer="0.3"/>
  <pageSetup paperSize="5" scale="24" orientation="landscape" r:id="rId1"/>
  <headerFooter>
    <oddFooter>&amp;L*&amp;CPage &amp;P&amp;R&amp;D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S1508"/>
  <sheetViews>
    <sheetView zoomScale="60" zoomScaleNormal="60" zoomScaleSheetLayoutView="70" workbookViewId="0">
      <pane ySplit="2" topLeftCell="A3" activePane="bottomLeft" state="frozen"/>
      <selection activeCell="B1" sqref="B1:J1"/>
      <selection pane="bottomLeft" activeCell="B1" sqref="B1:J1"/>
    </sheetView>
  </sheetViews>
  <sheetFormatPr defaultColWidth="12" defaultRowHeight="18" x14ac:dyDescent="0.25"/>
  <cols>
    <col min="1" max="1" width="15.42578125" style="62" customWidth="1"/>
    <col min="2" max="2" width="42.7109375" style="229" bestFit="1" customWidth="1"/>
    <col min="3" max="3" width="39.7109375" style="62" bestFit="1" customWidth="1"/>
    <col min="4" max="4" width="11.28515625" style="62" customWidth="1"/>
    <col min="5" max="6" width="10.42578125" style="62" customWidth="1"/>
    <col min="7" max="7" width="49.7109375" style="62" customWidth="1"/>
    <col min="8" max="8" width="21.7109375" style="259" customWidth="1"/>
    <col min="9" max="9" width="22.28515625" style="253" customWidth="1"/>
    <col min="10" max="10" width="17.85546875" style="255" customWidth="1"/>
    <col min="11" max="11" width="27.7109375" style="255" customWidth="1"/>
    <col min="12" max="12" width="20.42578125" style="258" customWidth="1"/>
    <col min="13" max="13" width="17.85546875" style="257" customWidth="1"/>
    <col min="14" max="14" width="27.7109375" style="255" customWidth="1"/>
    <col min="15" max="15" width="20.42578125" style="257" customWidth="1"/>
    <col min="16" max="16" width="17.85546875" style="257" customWidth="1"/>
    <col min="17" max="17" width="27.7109375" style="255" customWidth="1"/>
    <col min="18" max="18" width="20.42578125" style="257" customWidth="1"/>
    <col min="19" max="19" width="17.85546875" style="257" customWidth="1"/>
    <col min="20" max="20" width="25.7109375" style="255" customWidth="1"/>
    <col min="21" max="21" width="20.42578125" style="256" customWidth="1"/>
    <col min="22" max="22" width="22.42578125" style="256" customWidth="1"/>
    <col min="23" max="23" width="29.7109375" style="256" customWidth="1"/>
    <col min="24" max="24" width="19" style="256" customWidth="1"/>
    <col min="25" max="25" width="18.85546875" style="256" customWidth="1"/>
    <col min="26" max="26" width="23.85546875" style="256" customWidth="1"/>
    <col min="27" max="27" width="19" style="256" customWidth="1"/>
    <col min="28" max="28" width="18.85546875" style="256" customWidth="1"/>
    <col min="29" max="29" width="19.7109375" style="256" customWidth="1"/>
    <col min="30" max="30" width="19" style="256" customWidth="1"/>
    <col min="31" max="31" width="17" style="262" customWidth="1"/>
    <col min="32" max="32" width="23.42578125" style="262" customWidth="1"/>
    <col min="33" max="33" width="17.28515625" style="253" customWidth="1"/>
    <col min="34" max="35" width="23.28515625" style="253" bestFit="1" customWidth="1"/>
    <col min="36" max="16384" width="12" style="253"/>
  </cols>
  <sheetData>
    <row r="1" spans="1:70" s="260" customFormat="1" ht="42" customHeight="1" thickBot="1" x14ac:dyDescent="0.45">
      <c r="A1" s="588" t="s">
        <v>97</v>
      </c>
      <c r="B1" s="589"/>
      <c r="C1" s="589"/>
      <c r="D1" s="589"/>
      <c r="E1" s="589"/>
      <c r="F1" s="589"/>
      <c r="G1" s="589"/>
      <c r="H1" s="589"/>
      <c r="I1" s="409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8"/>
    </row>
    <row r="2" spans="1:70" s="254" customFormat="1" ht="75" customHeight="1" thickTop="1" thickBot="1" x14ac:dyDescent="0.3">
      <c r="A2" s="452" t="s">
        <v>2</v>
      </c>
      <c r="B2" s="405" t="s">
        <v>3</v>
      </c>
      <c r="C2" s="405" t="s">
        <v>4</v>
      </c>
      <c r="D2" s="407" t="s">
        <v>84</v>
      </c>
      <c r="E2" s="405" t="s">
        <v>85</v>
      </c>
      <c r="F2" s="408" t="s">
        <v>5</v>
      </c>
      <c r="G2" s="406"/>
      <c r="H2" s="402" t="s">
        <v>95</v>
      </c>
      <c r="I2" s="403" t="s">
        <v>91</v>
      </c>
      <c r="J2" s="404" t="s">
        <v>83</v>
      </c>
      <c r="K2" s="261" t="s">
        <v>86</v>
      </c>
      <c r="L2" s="400" t="s">
        <v>92</v>
      </c>
      <c r="M2" s="252" t="s">
        <v>83</v>
      </c>
      <c r="N2" s="261" t="s">
        <v>86</v>
      </c>
      <c r="O2" s="269" t="s">
        <v>89</v>
      </c>
      <c r="P2" s="252" t="s">
        <v>83</v>
      </c>
      <c r="Q2" s="261" t="s">
        <v>86</v>
      </c>
      <c r="R2" s="269" t="s">
        <v>89</v>
      </c>
      <c r="S2" s="252" t="s">
        <v>83</v>
      </c>
      <c r="T2" s="261" t="s">
        <v>86</v>
      </c>
      <c r="U2" s="270" t="s">
        <v>89</v>
      </c>
      <c r="V2" s="252" t="s">
        <v>83</v>
      </c>
      <c r="W2" s="261" t="s">
        <v>86</v>
      </c>
      <c r="X2" s="270" t="s">
        <v>89</v>
      </c>
      <c r="Y2" s="252" t="s">
        <v>83</v>
      </c>
      <c r="Z2" s="261" t="s">
        <v>86</v>
      </c>
      <c r="AA2" s="270" t="s">
        <v>89</v>
      </c>
      <c r="AB2" s="252" t="s">
        <v>83</v>
      </c>
      <c r="AC2" s="261" t="s">
        <v>86</v>
      </c>
      <c r="AD2" s="270" t="s">
        <v>89</v>
      </c>
      <c r="AE2" s="271" t="s">
        <v>93</v>
      </c>
      <c r="AF2" s="401" t="s">
        <v>94</v>
      </c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</row>
    <row r="3" spans="1:70" s="41" customFormat="1" ht="18.75" customHeight="1" thickTop="1" x14ac:dyDescent="0.25">
      <c r="A3" s="272"/>
      <c r="B3" s="273"/>
      <c r="C3" s="273"/>
      <c r="D3" s="274"/>
      <c r="E3" s="274"/>
      <c r="F3" s="275"/>
      <c r="G3" s="276"/>
      <c r="H3" s="277" t="s">
        <v>90</v>
      </c>
      <c r="I3" s="394"/>
      <c r="J3" s="444"/>
      <c r="K3" s="445"/>
      <c r="L3" s="446"/>
      <c r="M3" s="445"/>
      <c r="N3" s="445"/>
      <c r="O3" s="447"/>
      <c r="P3" s="445"/>
      <c r="Q3" s="445"/>
      <c r="R3" s="447"/>
      <c r="S3" s="445"/>
      <c r="T3" s="445"/>
      <c r="U3" s="448"/>
      <c r="V3" s="449"/>
      <c r="W3" s="449"/>
      <c r="X3" s="449"/>
      <c r="Y3" s="449"/>
      <c r="Z3" s="449"/>
      <c r="AA3" s="449"/>
      <c r="AB3" s="449"/>
      <c r="AC3" s="449"/>
      <c r="AD3" s="449"/>
      <c r="AE3" s="450"/>
      <c r="AF3" s="45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s="1" customFormat="1" ht="18" customHeight="1" x14ac:dyDescent="0.25">
      <c r="A4" s="291"/>
      <c r="B4" s="278"/>
      <c r="C4" s="279"/>
      <c r="D4" s="279"/>
      <c r="E4" s="279"/>
      <c r="F4" s="280"/>
      <c r="G4" s="281"/>
      <c r="H4" s="282">
        <f>I4-J4-M4-P4-S4-V4-Y4-AB4</f>
        <v>0</v>
      </c>
      <c r="I4" s="399"/>
      <c r="J4" s="284"/>
      <c r="K4" s="285"/>
      <c r="L4" s="286"/>
      <c r="M4" s="285"/>
      <c r="N4" s="285"/>
      <c r="O4" s="287"/>
      <c r="P4" s="285"/>
      <c r="Q4" s="285"/>
      <c r="R4" s="287"/>
      <c r="S4" s="285"/>
      <c r="T4" s="285"/>
      <c r="U4" s="287"/>
      <c r="V4" s="288"/>
      <c r="W4" s="288"/>
      <c r="X4" s="288"/>
      <c r="Y4" s="288"/>
      <c r="Z4" s="288"/>
      <c r="AA4" s="288"/>
      <c r="AB4" s="288"/>
      <c r="AC4" s="288"/>
      <c r="AD4" s="288"/>
      <c r="AE4" s="289">
        <f>SUM(J4+M4+P4+S4+V4+Y4+AB4)</f>
        <v>0</v>
      </c>
      <c r="AF4" s="290"/>
    </row>
    <row r="5" spans="1:70" s="1" customFormat="1" ht="18" customHeight="1" x14ac:dyDescent="0.25">
      <c r="A5" s="291"/>
      <c r="B5" s="292"/>
      <c r="C5" s="279"/>
      <c r="D5" s="279"/>
      <c r="E5" s="279"/>
      <c r="F5" s="280"/>
      <c r="G5" s="281"/>
      <c r="H5" s="282">
        <f t="shared" ref="H5:H10" si="0">I5-J5-M5-P5-S5-V5-Y5-AB5</f>
        <v>0</v>
      </c>
      <c r="I5" s="399"/>
      <c r="J5" s="284"/>
      <c r="K5" s="285"/>
      <c r="L5" s="286"/>
      <c r="M5" s="285"/>
      <c r="N5" s="285"/>
      <c r="O5" s="287"/>
      <c r="P5" s="285"/>
      <c r="Q5" s="285"/>
      <c r="R5" s="287"/>
      <c r="S5" s="285"/>
      <c r="T5" s="285"/>
      <c r="U5" s="287"/>
      <c r="V5" s="288"/>
      <c r="W5" s="288"/>
      <c r="X5" s="288"/>
      <c r="Y5" s="288"/>
      <c r="Z5" s="288"/>
      <c r="AA5" s="288"/>
      <c r="AB5" s="288"/>
      <c r="AC5" s="288"/>
      <c r="AD5" s="288"/>
      <c r="AE5" s="289">
        <f t="shared" ref="AE5:AE10" si="1">SUM(J5+M5+P5+S5+V5+Y5+AB5)</f>
        <v>0</v>
      </c>
      <c r="AF5" s="290"/>
    </row>
    <row r="6" spans="1:70" s="1" customFormat="1" ht="18" customHeight="1" x14ac:dyDescent="0.25">
      <c r="A6" s="291"/>
      <c r="B6" s="293"/>
      <c r="C6" s="279"/>
      <c r="D6" s="279"/>
      <c r="E6" s="279"/>
      <c r="F6" s="280"/>
      <c r="G6" s="281"/>
      <c r="H6" s="282">
        <f t="shared" si="0"/>
        <v>0</v>
      </c>
      <c r="I6" s="399"/>
      <c r="J6" s="284"/>
      <c r="K6" s="285"/>
      <c r="L6" s="286"/>
      <c r="M6" s="285"/>
      <c r="N6" s="285"/>
      <c r="O6" s="287"/>
      <c r="P6" s="285"/>
      <c r="Q6" s="285"/>
      <c r="R6" s="287"/>
      <c r="S6" s="285"/>
      <c r="T6" s="285"/>
      <c r="U6" s="287"/>
      <c r="V6" s="288"/>
      <c r="W6" s="288"/>
      <c r="X6" s="288"/>
      <c r="Y6" s="288"/>
      <c r="Z6" s="288"/>
      <c r="AA6" s="288"/>
      <c r="AB6" s="288"/>
      <c r="AC6" s="288"/>
      <c r="AD6" s="288"/>
      <c r="AE6" s="289">
        <f t="shared" si="1"/>
        <v>0</v>
      </c>
      <c r="AF6" s="290"/>
    </row>
    <row r="7" spans="1:70" s="1" customFormat="1" ht="18" customHeight="1" x14ac:dyDescent="0.25">
      <c r="A7" s="291"/>
      <c r="B7" s="293"/>
      <c r="C7" s="279"/>
      <c r="D7" s="279"/>
      <c r="E7" s="279"/>
      <c r="F7" s="280"/>
      <c r="G7" s="281"/>
      <c r="H7" s="282">
        <f t="shared" si="0"/>
        <v>0</v>
      </c>
      <c r="I7" s="399"/>
      <c r="J7" s="284"/>
      <c r="K7" s="285"/>
      <c r="L7" s="286"/>
      <c r="M7" s="285"/>
      <c r="N7" s="285"/>
      <c r="O7" s="287"/>
      <c r="P7" s="285"/>
      <c r="Q7" s="285"/>
      <c r="R7" s="287"/>
      <c r="S7" s="285"/>
      <c r="T7" s="285"/>
      <c r="U7" s="287"/>
      <c r="V7" s="288"/>
      <c r="W7" s="288"/>
      <c r="X7" s="288"/>
      <c r="Y7" s="288"/>
      <c r="Z7" s="288"/>
      <c r="AA7" s="288"/>
      <c r="AB7" s="288"/>
      <c r="AC7" s="288"/>
      <c r="AD7" s="288"/>
      <c r="AE7" s="289">
        <f t="shared" si="1"/>
        <v>0</v>
      </c>
      <c r="AF7" s="290"/>
    </row>
    <row r="8" spans="1:70" s="1" customFormat="1" ht="18" customHeight="1" x14ac:dyDescent="0.25">
      <c r="A8" s="291"/>
      <c r="B8" s="293"/>
      <c r="C8" s="279"/>
      <c r="D8" s="279"/>
      <c r="E8" s="279"/>
      <c r="F8" s="280"/>
      <c r="G8" s="281"/>
      <c r="H8" s="282">
        <f t="shared" si="0"/>
        <v>0</v>
      </c>
      <c r="I8" s="399"/>
      <c r="J8" s="284"/>
      <c r="K8" s="285"/>
      <c r="L8" s="286"/>
      <c r="M8" s="285"/>
      <c r="N8" s="285"/>
      <c r="O8" s="287"/>
      <c r="P8" s="285"/>
      <c r="Q8" s="285"/>
      <c r="R8" s="287"/>
      <c r="S8" s="285"/>
      <c r="T8" s="285"/>
      <c r="U8" s="287"/>
      <c r="V8" s="288"/>
      <c r="W8" s="288"/>
      <c r="X8" s="288"/>
      <c r="Y8" s="288"/>
      <c r="Z8" s="288"/>
      <c r="AA8" s="288"/>
      <c r="AB8" s="288"/>
      <c r="AC8" s="288"/>
      <c r="AD8" s="288"/>
      <c r="AE8" s="289">
        <f t="shared" si="1"/>
        <v>0</v>
      </c>
      <c r="AF8" s="290"/>
    </row>
    <row r="9" spans="1:70" s="1" customFormat="1" ht="18" customHeight="1" x14ac:dyDescent="0.25">
      <c r="A9" s="291"/>
      <c r="B9" s="293"/>
      <c r="C9" s="279"/>
      <c r="D9" s="279"/>
      <c r="E9" s="279"/>
      <c r="F9" s="280"/>
      <c r="G9" s="281"/>
      <c r="H9" s="282">
        <f t="shared" si="0"/>
        <v>0</v>
      </c>
      <c r="I9" s="399"/>
      <c r="J9" s="284"/>
      <c r="K9" s="285"/>
      <c r="L9" s="286"/>
      <c r="M9" s="285"/>
      <c r="N9" s="285"/>
      <c r="O9" s="287"/>
      <c r="P9" s="285"/>
      <c r="Q9" s="285"/>
      <c r="R9" s="287"/>
      <c r="S9" s="285"/>
      <c r="T9" s="285"/>
      <c r="U9" s="287"/>
      <c r="V9" s="288"/>
      <c r="W9" s="288"/>
      <c r="X9" s="288"/>
      <c r="Y9" s="288"/>
      <c r="Z9" s="288"/>
      <c r="AA9" s="288"/>
      <c r="AB9" s="288"/>
      <c r="AC9" s="288"/>
      <c r="AD9" s="288"/>
      <c r="AE9" s="289">
        <f t="shared" si="1"/>
        <v>0</v>
      </c>
      <c r="AF9" s="290"/>
    </row>
    <row r="10" spans="1:70" s="1" customFormat="1" ht="18" customHeight="1" thickBot="1" x14ac:dyDescent="0.3">
      <c r="A10" s="291"/>
      <c r="B10" s="293"/>
      <c r="C10" s="279"/>
      <c r="D10" s="279"/>
      <c r="E10" s="279"/>
      <c r="F10" s="280"/>
      <c r="G10" s="281"/>
      <c r="H10" s="294">
        <f t="shared" si="0"/>
        <v>0</v>
      </c>
      <c r="I10" s="410"/>
      <c r="J10" s="488"/>
      <c r="K10" s="463"/>
      <c r="L10" s="489"/>
      <c r="M10" s="463"/>
      <c r="N10" s="463"/>
      <c r="O10" s="464"/>
      <c r="P10" s="463"/>
      <c r="Q10" s="463"/>
      <c r="R10" s="464"/>
      <c r="S10" s="463"/>
      <c r="T10" s="463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5">
        <f t="shared" si="1"/>
        <v>0</v>
      </c>
      <c r="AF10" s="466"/>
    </row>
    <row r="11" spans="1:70" s="1" customFormat="1" ht="18.75" customHeight="1" thickTop="1" thickBot="1" x14ac:dyDescent="0.3">
      <c r="A11" s="299"/>
      <c r="B11" s="300"/>
      <c r="C11" s="301"/>
      <c r="D11" s="302"/>
      <c r="E11" s="302"/>
      <c r="F11" s="303"/>
      <c r="G11" s="304"/>
      <c r="H11" s="305">
        <f>SUM(H4:H10)</f>
        <v>0</v>
      </c>
      <c r="I11" s="384">
        <f>SUM(I4:I10)</f>
        <v>0</v>
      </c>
      <c r="J11" s="481">
        <f>SUM(J4:J10)</f>
        <v>0</v>
      </c>
      <c r="K11" s="482"/>
      <c r="L11" s="470"/>
      <c r="M11" s="481">
        <f>SUM(M4:M10)</f>
        <v>0</v>
      </c>
      <c r="N11" s="482"/>
      <c r="O11" s="470"/>
      <c r="P11" s="481">
        <f>SUM(P4:P10)</f>
        <v>0</v>
      </c>
      <c r="Q11" s="482"/>
      <c r="R11" s="470"/>
      <c r="S11" s="481">
        <f>SUM(S4:S10)</f>
        <v>0</v>
      </c>
      <c r="T11" s="482"/>
      <c r="U11" s="470"/>
      <c r="V11" s="481">
        <f>SUM(V4:V10)</f>
        <v>0</v>
      </c>
      <c r="W11" s="470"/>
      <c r="X11" s="470"/>
      <c r="Y11" s="481">
        <f>SUM(Y4:Y10)</f>
        <v>0</v>
      </c>
      <c r="Z11" s="470"/>
      <c r="AA11" s="470"/>
      <c r="AB11" s="481">
        <f>SUM(AB4:AB10)</f>
        <v>0</v>
      </c>
      <c r="AC11" s="470"/>
      <c r="AD11" s="470"/>
      <c r="AE11" s="458">
        <f>SUM(AE4:AE10)</f>
        <v>0</v>
      </c>
      <c r="AF11" s="472">
        <f>SUM(L11+O11+R11+U11+X11+AA11+AD11)</f>
        <v>0</v>
      </c>
      <c r="AG11" s="306"/>
    </row>
    <row r="12" spans="1:70" s="1" customFormat="1" ht="18.75" customHeight="1" thickTop="1" x14ac:dyDescent="0.25">
      <c r="A12" s="307"/>
      <c r="B12" s="308"/>
      <c r="C12" s="309"/>
      <c r="D12" s="309"/>
      <c r="E12" s="309"/>
      <c r="F12" s="310"/>
      <c r="G12" s="311"/>
      <c r="H12" s="277" t="s">
        <v>90</v>
      </c>
      <c r="I12" s="395"/>
      <c r="J12" s="419"/>
      <c r="K12" s="420"/>
      <c r="L12" s="429"/>
      <c r="M12" s="420"/>
      <c r="N12" s="420"/>
      <c r="O12" s="424"/>
      <c r="P12" s="420"/>
      <c r="Q12" s="420"/>
      <c r="R12" s="424"/>
      <c r="S12" s="420"/>
      <c r="T12" s="420"/>
      <c r="U12" s="425"/>
      <c r="V12" s="426"/>
      <c r="W12" s="426"/>
      <c r="X12" s="426"/>
      <c r="Y12" s="426"/>
      <c r="Z12" s="426"/>
      <c r="AA12" s="426"/>
      <c r="AB12" s="426"/>
      <c r="AC12" s="426"/>
      <c r="AD12" s="426"/>
      <c r="AE12" s="427"/>
      <c r="AF12" s="443"/>
    </row>
    <row r="13" spans="1:70" s="1" customFormat="1" ht="18" customHeight="1" x14ac:dyDescent="0.25">
      <c r="A13" s="291"/>
      <c r="B13" s="312"/>
      <c r="C13" s="279"/>
      <c r="D13" s="279"/>
      <c r="E13" s="279"/>
      <c r="F13" s="280"/>
      <c r="G13" s="281"/>
      <c r="H13" s="282">
        <f>I13-J13-M13-P13-S13-V13-Y13-AB13</f>
        <v>0</v>
      </c>
      <c r="I13" s="313"/>
      <c r="J13" s="314"/>
      <c r="K13" s="315"/>
      <c r="L13" s="316"/>
      <c r="M13" s="315"/>
      <c r="N13" s="315"/>
      <c r="O13" s="316"/>
      <c r="P13" s="315"/>
      <c r="Q13" s="315"/>
      <c r="R13" s="316"/>
      <c r="S13" s="315"/>
      <c r="T13" s="315"/>
      <c r="U13" s="316"/>
      <c r="V13" s="288"/>
      <c r="W13" s="288"/>
      <c r="X13" s="288"/>
      <c r="Y13" s="288"/>
      <c r="Z13" s="288"/>
      <c r="AA13" s="288"/>
      <c r="AB13" s="288"/>
      <c r="AC13" s="288"/>
      <c r="AD13" s="288"/>
      <c r="AE13" s="289"/>
      <c r="AF13" s="290"/>
    </row>
    <row r="14" spans="1:70" s="1" customFormat="1" ht="18" customHeight="1" x14ac:dyDescent="0.25">
      <c r="A14" s="291"/>
      <c r="B14" s="312"/>
      <c r="C14" s="279"/>
      <c r="D14" s="279"/>
      <c r="E14" s="279"/>
      <c r="F14" s="280"/>
      <c r="G14" s="281"/>
      <c r="H14" s="282">
        <f t="shared" ref="H14:H20" si="2">I14-J14-M14-P14-S14-V14-Y14-AB14</f>
        <v>0</v>
      </c>
      <c r="I14" s="313"/>
      <c r="J14" s="314"/>
      <c r="K14" s="315"/>
      <c r="L14" s="316"/>
      <c r="M14" s="315"/>
      <c r="N14" s="315"/>
      <c r="O14" s="316"/>
      <c r="P14" s="315"/>
      <c r="Q14" s="315"/>
      <c r="R14" s="316"/>
      <c r="S14" s="315"/>
      <c r="T14" s="315"/>
      <c r="U14" s="316"/>
      <c r="V14" s="288"/>
      <c r="W14" s="288"/>
      <c r="X14" s="288"/>
      <c r="Y14" s="288"/>
      <c r="Z14" s="288"/>
      <c r="AA14" s="288"/>
      <c r="AB14" s="288"/>
      <c r="AC14" s="288"/>
      <c r="AD14" s="288"/>
      <c r="AE14" s="289"/>
      <c r="AF14" s="290"/>
    </row>
    <row r="15" spans="1:70" s="1" customFormat="1" ht="18" customHeight="1" x14ac:dyDescent="0.25">
      <c r="A15" s="291"/>
      <c r="B15" s="312"/>
      <c r="C15" s="279"/>
      <c r="D15" s="279"/>
      <c r="E15" s="279"/>
      <c r="F15" s="280"/>
      <c r="G15" s="281"/>
      <c r="H15" s="282"/>
      <c r="I15" s="313"/>
      <c r="J15" s="314"/>
      <c r="K15" s="315"/>
      <c r="L15" s="316"/>
      <c r="M15" s="315"/>
      <c r="N15" s="315"/>
      <c r="O15" s="316"/>
      <c r="P15" s="315"/>
      <c r="Q15" s="315"/>
      <c r="R15" s="316"/>
      <c r="S15" s="315"/>
      <c r="T15" s="315"/>
      <c r="U15" s="316"/>
      <c r="V15" s="288"/>
      <c r="W15" s="288"/>
      <c r="X15" s="288"/>
      <c r="Y15" s="288"/>
      <c r="Z15" s="288"/>
      <c r="AA15" s="288"/>
      <c r="AB15" s="288"/>
      <c r="AC15" s="288"/>
      <c r="AD15" s="288"/>
      <c r="AE15" s="289"/>
      <c r="AF15" s="290"/>
    </row>
    <row r="16" spans="1:70" s="1" customFormat="1" ht="18" customHeight="1" x14ac:dyDescent="0.25">
      <c r="A16" s="291"/>
      <c r="B16" s="317"/>
      <c r="C16" s="279"/>
      <c r="D16" s="279"/>
      <c r="E16" s="279"/>
      <c r="F16" s="280"/>
      <c r="G16" s="281"/>
      <c r="H16" s="282">
        <f t="shared" si="2"/>
        <v>0</v>
      </c>
      <c r="I16" s="313"/>
      <c r="J16" s="314"/>
      <c r="K16" s="315"/>
      <c r="L16" s="316"/>
      <c r="M16" s="315"/>
      <c r="N16" s="315"/>
      <c r="O16" s="316"/>
      <c r="P16" s="315"/>
      <c r="Q16" s="315"/>
      <c r="R16" s="316"/>
      <c r="S16" s="315"/>
      <c r="T16" s="315"/>
      <c r="U16" s="316"/>
      <c r="V16" s="288"/>
      <c r="W16" s="288"/>
      <c r="X16" s="288"/>
      <c r="Y16" s="288"/>
      <c r="Z16" s="288"/>
      <c r="AA16" s="288"/>
      <c r="AB16" s="288"/>
      <c r="AC16" s="288"/>
      <c r="AD16" s="288"/>
      <c r="AE16" s="289"/>
      <c r="AF16" s="290"/>
    </row>
    <row r="17" spans="1:33" s="1" customFormat="1" ht="18" customHeight="1" x14ac:dyDescent="0.25">
      <c r="A17" s="291"/>
      <c r="B17" s="317"/>
      <c r="C17" s="279"/>
      <c r="D17" s="279"/>
      <c r="E17" s="279"/>
      <c r="F17" s="280"/>
      <c r="G17" s="281"/>
      <c r="H17" s="282">
        <f t="shared" si="2"/>
        <v>0</v>
      </c>
      <c r="I17" s="313"/>
      <c r="J17" s="314"/>
      <c r="K17" s="315"/>
      <c r="L17" s="316"/>
      <c r="M17" s="315"/>
      <c r="N17" s="315"/>
      <c r="O17" s="316"/>
      <c r="P17" s="315"/>
      <c r="Q17" s="315"/>
      <c r="R17" s="316"/>
      <c r="S17" s="315"/>
      <c r="T17" s="315"/>
      <c r="U17" s="316"/>
      <c r="V17" s="288"/>
      <c r="W17" s="288"/>
      <c r="X17" s="288"/>
      <c r="Y17" s="288"/>
      <c r="Z17" s="288"/>
      <c r="AA17" s="288"/>
      <c r="AB17" s="288"/>
      <c r="AC17" s="288"/>
      <c r="AD17" s="288"/>
      <c r="AE17" s="289"/>
      <c r="AF17" s="290"/>
    </row>
    <row r="18" spans="1:33" s="1" customFormat="1" ht="18" customHeight="1" x14ac:dyDescent="0.25">
      <c r="A18" s="291"/>
      <c r="B18" s="317"/>
      <c r="C18" s="279"/>
      <c r="D18" s="279"/>
      <c r="E18" s="279"/>
      <c r="F18" s="280"/>
      <c r="G18" s="281"/>
      <c r="H18" s="282">
        <f t="shared" si="2"/>
        <v>0</v>
      </c>
      <c r="I18" s="313"/>
      <c r="J18" s="314"/>
      <c r="K18" s="315"/>
      <c r="L18" s="316"/>
      <c r="M18" s="315"/>
      <c r="N18" s="315"/>
      <c r="O18" s="316"/>
      <c r="P18" s="315"/>
      <c r="Q18" s="315"/>
      <c r="R18" s="316"/>
      <c r="S18" s="315"/>
      <c r="T18" s="315"/>
      <c r="U18" s="316"/>
      <c r="V18" s="288"/>
      <c r="W18" s="288"/>
      <c r="X18" s="288"/>
      <c r="Y18" s="288"/>
      <c r="Z18" s="288"/>
      <c r="AA18" s="288"/>
      <c r="AB18" s="288"/>
      <c r="AC18" s="288"/>
      <c r="AD18" s="288"/>
      <c r="AE18" s="289"/>
      <c r="AF18" s="290"/>
    </row>
    <row r="19" spans="1:33" s="1" customFormat="1" ht="18" customHeight="1" x14ac:dyDescent="0.25">
      <c r="A19" s="291"/>
      <c r="B19" s="317"/>
      <c r="C19" s="279"/>
      <c r="D19" s="279"/>
      <c r="E19" s="279"/>
      <c r="F19" s="280"/>
      <c r="G19" s="281"/>
      <c r="H19" s="282">
        <f t="shared" si="2"/>
        <v>0</v>
      </c>
      <c r="I19" s="313"/>
      <c r="J19" s="314"/>
      <c r="K19" s="315"/>
      <c r="L19" s="316"/>
      <c r="M19" s="315"/>
      <c r="N19" s="315"/>
      <c r="O19" s="316"/>
      <c r="P19" s="315"/>
      <c r="Q19" s="315"/>
      <c r="R19" s="316"/>
      <c r="S19" s="315"/>
      <c r="T19" s="315"/>
      <c r="U19" s="316"/>
      <c r="V19" s="288"/>
      <c r="W19" s="288"/>
      <c r="X19" s="288"/>
      <c r="Y19" s="288"/>
      <c r="Z19" s="288"/>
      <c r="AA19" s="288"/>
      <c r="AB19" s="288"/>
      <c r="AC19" s="288"/>
      <c r="AD19" s="288"/>
      <c r="AE19" s="289"/>
      <c r="AF19" s="290"/>
    </row>
    <row r="20" spans="1:33" s="1" customFormat="1" ht="18" customHeight="1" thickBot="1" x14ac:dyDescent="0.3">
      <c r="A20" s="291"/>
      <c r="B20" s="317"/>
      <c r="C20" s="279"/>
      <c r="D20" s="279"/>
      <c r="E20" s="279"/>
      <c r="F20" s="280"/>
      <c r="G20" s="281"/>
      <c r="H20" s="294">
        <f t="shared" si="2"/>
        <v>0</v>
      </c>
      <c r="I20" s="416"/>
      <c r="J20" s="488"/>
      <c r="K20" s="463"/>
      <c r="L20" s="489"/>
      <c r="M20" s="463"/>
      <c r="N20" s="463"/>
      <c r="O20" s="462"/>
      <c r="P20" s="462"/>
      <c r="Q20" s="463"/>
      <c r="R20" s="462"/>
      <c r="S20" s="462"/>
      <c r="T20" s="463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93"/>
      <c r="AF20" s="466"/>
    </row>
    <row r="21" spans="1:33" s="1" customFormat="1" ht="18.75" customHeight="1" thickTop="1" thickBot="1" x14ac:dyDescent="0.3">
      <c r="A21" s="299"/>
      <c r="B21" s="319"/>
      <c r="C21" s="301"/>
      <c r="D21" s="301"/>
      <c r="E21" s="301"/>
      <c r="F21" s="320"/>
      <c r="G21" s="321"/>
      <c r="H21" s="305">
        <f>SUM(H13:H20)</f>
        <v>0</v>
      </c>
      <c r="I21" s="384">
        <f>SUM(I13:I20)</f>
        <v>0</v>
      </c>
      <c r="J21" s="481">
        <f>SUM(J13:J20)</f>
        <v>0</v>
      </c>
      <c r="K21" s="482"/>
      <c r="L21" s="470"/>
      <c r="M21" s="481">
        <f>SUM(M13:M20)</f>
        <v>0</v>
      </c>
      <c r="N21" s="482"/>
      <c r="O21" s="470"/>
      <c r="P21" s="481">
        <f>SUM(P13:P20)</f>
        <v>0</v>
      </c>
      <c r="Q21" s="482"/>
      <c r="R21" s="470"/>
      <c r="S21" s="481">
        <f>SUM(S13:S20)</f>
        <v>0</v>
      </c>
      <c r="T21" s="482"/>
      <c r="U21" s="470"/>
      <c r="V21" s="481">
        <f>SUM(V13:V20)</f>
        <v>0</v>
      </c>
      <c r="W21" s="470"/>
      <c r="X21" s="470"/>
      <c r="Y21" s="481">
        <f>SUM(Y13:Y20)</f>
        <v>0</v>
      </c>
      <c r="Z21" s="470"/>
      <c r="AA21" s="470"/>
      <c r="AB21" s="481">
        <f>SUM(AB13:AB20)</f>
        <v>0</v>
      </c>
      <c r="AC21" s="470"/>
      <c r="AD21" s="470"/>
      <c r="AE21" s="481">
        <f>SUM(AE13:AE20)</f>
        <v>0</v>
      </c>
      <c r="AF21" s="472">
        <f>SUM(L21+O21+R21+U21+X21+AA21+AD21)</f>
        <v>0</v>
      </c>
      <c r="AG21" s="306"/>
    </row>
    <row r="22" spans="1:33" s="1" customFormat="1" ht="17.25" thickTop="1" x14ac:dyDescent="0.25">
      <c r="A22" s="307"/>
      <c r="B22" s="308"/>
      <c r="C22" s="309"/>
      <c r="D22" s="309"/>
      <c r="E22" s="309"/>
      <c r="F22" s="310"/>
      <c r="G22" s="322"/>
      <c r="H22" s="277" t="s">
        <v>90</v>
      </c>
      <c r="I22" s="395"/>
      <c r="J22" s="419"/>
      <c r="K22" s="420"/>
      <c r="L22" s="429"/>
      <c r="M22" s="420"/>
      <c r="N22" s="420"/>
      <c r="O22" s="429"/>
      <c r="P22" s="420"/>
      <c r="Q22" s="420"/>
      <c r="R22" s="429"/>
      <c r="S22" s="441"/>
      <c r="T22" s="420"/>
      <c r="U22" s="429"/>
      <c r="V22" s="442"/>
      <c r="W22" s="442"/>
      <c r="X22" s="429"/>
      <c r="Y22" s="442"/>
      <c r="Z22" s="442"/>
      <c r="AA22" s="429"/>
      <c r="AB22" s="442"/>
      <c r="AC22" s="442"/>
      <c r="AD22" s="429"/>
      <c r="AE22" s="427"/>
      <c r="AF22" s="443"/>
    </row>
    <row r="23" spans="1:33" s="1" customFormat="1" ht="16.5" x14ac:dyDescent="0.25">
      <c r="A23" s="291"/>
      <c r="B23" s="312"/>
      <c r="C23" s="279"/>
      <c r="D23" s="279"/>
      <c r="E23" s="279"/>
      <c r="F23" s="280"/>
      <c r="G23" s="323"/>
      <c r="H23" s="324">
        <f>I23-J23-M23-P23-S23-V23-Y23-Y23-Y23-AB23</f>
        <v>0</v>
      </c>
      <c r="I23" s="313"/>
      <c r="J23" s="314"/>
      <c r="K23" s="315"/>
      <c r="L23" s="316"/>
      <c r="M23" s="315"/>
      <c r="N23" s="315"/>
      <c r="O23" s="316"/>
      <c r="P23" s="325"/>
      <c r="Q23" s="315"/>
      <c r="R23" s="325"/>
      <c r="S23" s="325"/>
      <c r="T23" s="315"/>
      <c r="U23" s="316"/>
      <c r="V23" s="326"/>
      <c r="W23" s="326"/>
      <c r="X23" s="316"/>
      <c r="Y23" s="327"/>
      <c r="Z23" s="327"/>
      <c r="AA23" s="316"/>
      <c r="AB23" s="328"/>
      <c r="AC23" s="328"/>
      <c r="AD23" s="316"/>
      <c r="AE23" s="289"/>
      <c r="AF23" s="290"/>
    </row>
    <row r="24" spans="1:33" s="1" customFormat="1" ht="16.5" x14ac:dyDescent="0.25">
      <c r="A24" s="291"/>
      <c r="B24" s="312"/>
      <c r="C24" s="279"/>
      <c r="D24" s="279"/>
      <c r="E24" s="279"/>
      <c r="F24" s="280"/>
      <c r="G24" s="323"/>
      <c r="H24" s="324">
        <f t="shared" ref="H24:H29" si="3">I24-J24-M24-P24-S24-V24-Y24-Y24-Y24-AB24</f>
        <v>0</v>
      </c>
      <c r="I24" s="313"/>
      <c r="J24" s="314"/>
      <c r="K24" s="315"/>
      <c r="L24" s="316"/>
      <c r="M24" s="315"/>
      <c r="N24" s="315"/>
      <c r="O24" s="316"/>
      <c r="P24" s="325"/>
      <c r="Q24" s="315"/>
      <c r="R24" s="325"/>
      <c r="S24" s="315"/>
      <c r="T24" s="315"/>
      <c r="U24" s="316"/>
      <c r="V24" s="326"/>
      <c r="W24" s="326"/>
      <c r="X24" s="316"/>
      <c r="Y24" s="327"/>
      <c r="Z24" s="327"/>
      <c r="AA24" s="316"/>
      <c r="AB24" s="328"/>
      <c r="AC24" s="328"/>
      <c r="AD24" s="316"/>
      <c r="AE24" s="289"/>
      <c r="AF24" s="290"/>
    </row>
    <row r="25" spans="1:33" s="1" customFormat="1" ht="16.5" x14ac:dyDescent="0.25">
      <c r="A25" s="291"/>
      <c r="B25" s="317"/>
      <c r="C25" s="279"/>
      <c r="D25" s="279"/>
      <c r="E25" s="279"/>
      <c r="F25" s="280"/>
      <c r="G25" s="323"/>
      <c r="H25" s="324">
        <f t="shared" si="3"/>
        <v>0</v>
      </c>
      <c r="I25" s="313"/>
      <c r="J25" s="314"/>
      <c r="K25" s="315"/>
      <c r="L25" s="316"/>
      <c r="M25" s="315"/>
      <c r="N25" s="315"/>
      <c r="O25" s="316"/>
      <c r="P25" s="315"/>
      <c r="Q25" s="315"/>
      <c r="R25" s="316"/>
      <c r="S25" s="315"/>
      <c r="T25" s="315"/>
      <c r="U25" s="316"/>
      <c r="V25" s="326"/>
      <c r="W25" s="326"/>
      <c r="X25" s="316"/>
      <c r="Y25" s="327"/>
      <c r="Z25" s="327"/>
      <c r="AA25" s="316"/>
      <c r="AB25" s="328"/>
      <c r="AC25" s="328"/>
      <c r="AD25" s="316"/>
      <c r="AE25" s="289"/>
      <c r="AF25" s="290"/>
    </row>
    <row r="26" spans="1:33" s="1" customFormat="1" ht="16.5" x14ac:dyDescent="0.25">
      <c r="A26" s="291"/>
      <c r="B26" s="317"/>
      <c r="C26" s="279"/>
      <c r="D26" s="279"/>
      <c r="E26" s="279"/>
      <c r="F26" s="280"/>
      <c r="G26" s="323"/>
      <c r="H26" s="324">
        <f t="shared" si="3"/>
        <v>0</v>
      </c>
      <c r="I26" s="313"/>
      <c r="J26" s="314"/>
      <c r="K26" s="315"/>
      <c r="L26" s="316"/>
      <c r="M26" s="315"/>
      <c r="N26" s="315"/>
      <c r="O26" s="316"/>
      <c r="P26" s="315"/>
      <c r="Q26" s="315"/>
      <c r="R26" s="316"/>
      <c r="S26" s="315"/>
      <c r="T26" s="315"/>
      <c r="U26" s="316"/>
      <c r="V26" s="326"/>
      <c r="W26" s="326"/>
      <c r="X26" s="316"/>
      <c r="Y26" s="327"/>
      <c r="Z26" s="327"/>
      <c r="AA26" s="316"/>
      <c r="AB26" s="328"/>
      <c r="AC26" s="328"/>
      <c r="AD26" s="316"/>
      <c r="AE26" s="289"/>
      <c r="AF26" s="290"/>
    </row>
    <row r="27" spans="1:33" s="1" customFormat="1" ht="16.5" x14ac:dyDescent="0.25">
      <c r="A27" s="291"/>
      <c r="B27" s="317"/>
      <c r="C27" s="279"/>
      <c r="D27" s="279"/>
      <c r="E27" s="279"/>
      <c r="F27" s="280"/>
      <c r="G27" s="323"/>
      <c r="H27" s="324">
        <f t="shared" si="3"/>
        <v>0</v>
      </c>
      <c r="I27" s="313"/>
      <c r="J27" s="314"/>
      <c r="K27" s="315"/>
      <c r="L27" s="316"/>
      <c r="M27" s="315"/>
      <c r="N27" s="315"/>
      <c r="O27" s="316"/>
      <c r="P27" s="325"/>
      <c r="Q27" s="315"/>
      <c r="R27" s="325"/>
      <c r="S27" s="315"/>
      <c r="T27" s="315"/>
      <c r="U27" s="316"/>
      <c r="V27" s="326"/>
      <c r="W27" s="326"/>
      <c r="X27" s="316"/>
      <c r="Y27" s="327"/>
      <c r="Z27" s="327"/>
      <c r="AA27" s="316"/>
      <c r="AB27" s="328"/>
      <c r="AC27" s="328"/>
      <c r="AD27" s="316"/>
      <c r="AE27" s="289"/>
      <c r="AF27" s="290"/>
    </row>
    <row r="28" spans="1:33" s="1" customFormat="1" ht="16.5" x14ac:dyDescent="0.25">
      <c r="A28" s="291"/>
      <c r="B28" s="317"/>
      <c r="C28" s="279"/>
      <c r="D28" s="279"/>
      <c r="E28" s="279"/>
      <c r="F28" s="280"/>
      <c r="G28" s="323"/>
      <c r="H28" s="324">
        <f t="shared" si="3"/>
        <v>0</v>
      </c>
      <c r="I28" s="313"/>
      <c r="J28" s="314"/>
      <c r="K28" s="315"/>
      <c r="L28" s="316"/>
      <c r="M28" s="315"/>
      <c r="N28" s="315"/>
      <c r="O28" s="316"/>
      <c r="P28" s="315"/>
      <c r="Q28" s="315"/>
      <c r="R28" s="316"/>
      <c r="S28" s="315"/>
      <c r="T28" s="315"/>
      <c r="U28" s="316"/>
      <c r="V28" s="326"/>
      <c r="W28" s="326"/>
      <c r="X28" s="316"/>
      <c r="Y28" s="327"/>
      <c r="Z28" s="327"/>
      <c r="AA28" s="316"/>
      <c r="AB28" s="328"/>
      <c r="AC28" s="328"/>
      <c r="AD28" s="316"/>
      <c r="AE28" s="289"/>
      <c r="AF28" s="290"/>
    </row>
    <row r="29" spans="1:33" s="1" customFormat="1" ht="17.25" thickBot="1" x14ac:dyDescent="0.3">
      <c r="A29" s="291"/>
      <c r="B29" s="317"/>
      <c r="C29" s="279"/>
      <c r="D29" s="279"/>
      <c r="E29" s="279"/>
      <c r="F29" s="280"/>
      <c r="G29" s="323"/>
      <c r="H29" s="329">
        <f t="shared" si="3"/>
        <v>0</v>
      </c>
      <c r="I29" s="418"/>
      <c r="J29" s="488"/>
      <c r="K29" s="463"/>
      <c r="L29" s="489"/>
      <c r="M29" s="463"/>
      <c r="N29" s="463"/>
      <c r="O29" s="489"/>
      <c r="P29" s="462"/>
      <c r="Q29" s="463"/>
      <c r="R29" s="462"/>
      <c r="S29" s="463"/>
      <c r="T29" s="463"/>
      <c r="U29" s="464"/>
      <c r="V29" s="490"/>
      <c r="W29" s="490"/>
      <c r="X29" s="464"/>
      <c r="Y29" s="491"/>
      <c r="Z29" s="491"/>
      <c r="AA29" s="464"/>
      <c r="AB29" s="492"/>
      <c r="AC29" s="492"/>
      <c r="AD29" s="464"/>
      <c r="AE29" s="465"/>
      <c r="AF29" s="486"/>
    </row>
    <row r="30" spans="1:33" s="1" customFormat="1" thickTop="1" thickBot="1" x14ac:dyDescent="0.3">
      <c r="A30" s="291"/>
      <c r="B30" s="319"/>
      <c r="C30" s="301"/>
      <c r="D30" s="301"/>
      <c r="E30" s="301"/>
      <c r="F30" s="320"/>
      <c r="G30" s="331"/>
      <c r="H30" s="332">
        <f>SUM(H23:H29)</f>
        <v>0</v>
      </c>
      <c r="I30" s="412">
        <f>SUM(I23:I29)</f>
        <v>0</v>
      </c>
      <c r="J30" s="473">
        <f>SUM(J23:J29)</f>
        <v>0</v>
      </c>
      <c r="K30" s="474"/>
      <c r="L30" s="470"/>
      <c r="M30" s="473">
        <f>SUM(M23:M29)</f>
        <v>0</v>
      </c>
      <c r="N30" s="474"/>
      <c r="O30" s="477"/>
      <c r="P30" s="473">
        <f>SUM(P23:P29)</f>
        <v>0</v>
      </c>
      <c r="Q30" s="474"/>
      <c r="R30" s="470"/>
      <c r="S30" s="473">
        <f>SUM(S23:S29)</f>
        <v>0</v>
      </c>
      <c r="T30" s="474"/>
      <c r="U30" s="470"/>
      <c r="V30" s="473">
        <f>SUM(V23:V29)</f>
        <v>0</v>
      </c>
      <c r="W30" s="478"/>
      <c r="X30" s="470"/>
      <c r="Y30" s="473">
        <f>SUM(Y23:Y29)</f>
        <v>0</v>
      </c>
      <c r="Z30" s="479"/>
      <c r="AA30" s="470"/>
      <c r="AB30" s="473">
        <f>SUM(AB23:AB29)</f>
        <v>0</v>
      </c>
      <c r="AC30" s="480"/>
      <c r="AD30" s="470"/>
      <c r="AE30" s="473">
        <f>SUM(AE23:AE29)</f>
        <v>0</v>
      </c>
      <c r="AF30" s="472">
        <f>SUM(L30+O30+R30+U30+X30+AA30+AD30)</f>
        <v>0</v>
      </c>
      <c r="AG30" s="306"/>
    </row>
    <row r="31" spans="1:33" s="1" customFormat="1" ht="17.25" thickTop="1" x14ac:dyDescent="0.25">
      <c r="A31" s="307"/>
      <c r="B31" s="333"/>
      <c r="C31" s="273"/>
      <c r="D31" s="273"/>
      <c r="E31" s="273"/>
      <c r="F31" s="334"/>
      <c r="G31" s="335"/>
      <c r="H31" s="277" t="s">
        <v>90</v>
      </c>
      <c r="I31" s="396"/>
      <c r="J31" s="419"/>
      <c r="K31" s="420"/>
      <c r="L31" s="429"/>
      <c r="M31" s="420"/>
      <c r="N31" s="420"/>
      <c r="O31" s="425"/>
      <c r="P31" s="420"/>
      <c r="Q31" s="420"/>
      <c r="R31" s="425"/>
      <c r="S31" s="420"/>
      <c r="T31" s="420"/>
      <c r="U31" s="425"/>
      <c r="V31" s="426"/>
      <c r="W31" s="426"/>
      <c r="X31" s="426"/>
      <c r="Y31" s="426"/>
      <c r="Z31" s="426"/>
      <c r="AA31" s="426"/>
      <c r="AB31" s="426"/>
      <c r="AC31" s="426"/>
      <c r="AD31" s="426"/>
      <c r="AE31" s="427"/>
      <c r="AF31" s="428"/>
    </row>
    <row r="32" spans="1:33" s="1" customFormat="1" ht="16.5" x14ac:dyDescent="0.25">
      <c r="A32" s="291"/>
      <c r="B32" s="336"/>
      <c r="C32" s="279"/>
      <c r="D32" s="279"/>
      <c r="E32" s="279"/>
      <c r="F32" s="280"/>
      <c r="G32" s="323"/>
      <c r="H32" s="324">
        <f>I32-J32-M32-P32-S32-V32-Y32-Y32-Y32-AB32</f>
        <v>0</v>
      </c>
      <c r="I32" s="283"/>
      <c r="J32" s="314"/>
      <c r="K32" s="315"/>
      <c r="L32" s="316"/>
      <c r="M32" s="315"/>
      <c r="N32" s="315"/>
      <c r="O32" s="316"/>
      <c r="P32" s="315"/>
      <c r="Q32" s="315"/>
      <c r="R32" s="316"/>
      <c r="S32" s="315"/>
      <c r="T32" s="315"/>
      <c r="U32" s="316"/>
      <c r="V32" s="288"/>
      <c r="W32" s="288"/>
      <c r="X32" s="288"/>
      <c r="Y32" s="288"/>
      <c r="Z32" s="288"/>
      <c r="AA32" s="288"/>
      <c r="AB32" s="288"/>
      <c r="AC32" s="288"/>
      <c r="AD32" s="288"/>
      <c r="AE32" s="289"/>
      <c r="AF32" s="290"/>
    </row>
    <row r="33" spans="1:71" s="1" customFormat="1" ht="16.5" x14ac:dyDescent="0.25">
      <c r="A33" s="291"/>
      <c r="B33" s="336"/>
      <c r="C33" s="279"/>
      <c r="D33" s="279"/>
      <c r="E33" s="279"/>
      <c r="F33" s="280"/>
      <c r="G33" s="323"/>
      <c r="H33" s="324">
        <f t="shared" ref="H33:H41" si="4">I33-J33-M33-P33-S33-V33-Y33-Y33-Y33-AB33</f>
        <v>0</v>
      </c>
      <c r="I33" s="283"/>
      <c r="J33" s="314"/>
      <c r="K33" s="315"/>
      <c r="L33" s="316"/>
      <c r="M33" s="315"/>
      <c r="N33" s="315"/>
      <c r="O33" s="316"/>
      <c r="P33" s="315"/>
      <c r="Q33" s="315"/>
      <c r="R33" s="316"/>
      <c r="S33" s="315"/>
      <c r="T33" s="315"/>
      <c r="U33" s="316"/>
      <c r="V33" s="288"/>
      <c r="W33" s="288"/>
      <c r="X33" s="288"/>
      <c r="Y33" s="288"/>
      <c r="Z33" s="288"/>
      <c r="AA33" s="288"/>
      <c r="AB33" s="288"/>
      <c r="AC33" s="288"/>
      <c r="AD33" s="288"/>
      <c r="AE33" s="289"/>
      <c r="AF33" s="290"/>
    </row>
    <row r="34" spans="1:71" s="1" customFormat="1" ht="16.5" x14ac:dyDescent="0.25">
      <c r="A34" s="291"/>
      <c r="B34" s="336"/>
      <c r="C34" s="279"/>
      <c r="D34" s="279"/>
      <c r="E34" s="279"/>
      <c r="F34" s="280"/>
      <c r="G34" s="323"/>
      <c r="H34" s="324">
        <f t="shared" si="4"/>
        <v>0</v>
      </c>
      <c r="I34" s="283"/>
      <c r="J34" s="314"/>
      <c r="K34" s="315"/>
      <c r="L34" s="316"/>
      <c r="M34" s="315"/>
      <c r="N34" s="315"/>
      <c r="O34" s="316"/>
      <c r="P34" s="315"/>
      <c r="Q34" s="315"/>
      <c r="R34" s="316"/>
      <c r="S34" s="315"/>
      <c r="T34" s="315"/>
      <c r="U34" s="316"/>
      <c r="V34" s="288"/>
      <c r="W34" s="288"/>
      <c r="X34" s="288"/>
      <c r="Y34" s="288"/>
      <c r="Z34" s="288"/>
      <c r="AA34" s="288"/>
      <c r="AB34" s="288"/>
      <c r="AC34" s="288"/>
      <c r="AD34" s="288"/>
      <c r="AE34" s="289"/>
      <c r="AF34" s="290"/>
    </row>
    <row r="35" spans="1:71" s="1" customFormat="1" ht="16.5" x14ac:dyDescent="0.25">
      <c r="A35" s="291"/>
      <c r="B35" s="336"/>
      <c r="C35" s="279"/>
      <c r="D35" s="279"/>
      <c r="E35" s="279"/>
      <c r="F35" s="280"/>
      <c r="G35" s="323"/>
      <c r="H35" s="324">
        <f t="shared" si="4"/>
        <v>0</v>
      </c>
      <c r="I35" s="283"/>
      <c r="J35" s="314"/>
      <c r="K35" s="315"/>
      <c r="L35" s="316"/>
      <c r="M35" s="315"/>
      <c r="N35" s="315"/>
      <c r="O35" s="316"/>
      <c r="P35" s="315"/>
      <c r="Q35" s="315"/>
      <c r="R35" s="316"/>
      <c r="S35" s="315"/>
      <c r="T35" s="315"/>
      <c r="U35" s="316"/>
      <c r="V35" s="288"/>
      <c r="W35" s="288"/>
      <c r="X35" s="288"/>
      <c r="Y35" s="288"/>
      <c r="Z35" s="288"/>
      <c r="AA35" s="288"/>
      <c r="AB35" s="288"/>
      <c r="AC35" s="288"/>
      <c r="AD35" s="288"/>
      <c r="AE35" s="289"/>
      <c r="AF35" s="290"/>
    </row>
    <row r="36" spans="1:71" s="1" customFormat="1" ht="16.5" x14ac:dyDescent="0.25">
      <c r="A36" s="291"/>
      <c r="B36" s="336"/>
      <c r="C36" s="279"/>
      <c r="D36" s="279"/>
      <c r="E36" s="279"/>
      <c r="F36" s="280"/>
      <c r="G36" s="323"/>
      <c r="H36" s="324">
        <f t="shared" si="4"/>
        <v>0</v>
      </c>
      <c r="I36" s="283"/>
      <c r="J36" s="314"/>
      <c r="K36" s="315"/>
      <c r="L36" s="316"/>
      <c r="M36" s="315"/>
      <c r="N36" s="315"/>
      <c r="O36" s="316"/>
      <c r="P36" s="315"/>
      <c r="Q36" s="315"/>
      <c r="R36" s="316"/>
      <c r="S36" s="315"/>
      <c r="T36" s="315"/>
      <c r="U36" s="316"/>
      <c r="V36" s="288"/>
      <c r="W36" s="288"/>
      <c r="X36" s="288"/>
      <c r="Y36" s="288"/>
      <c r="Z36" s="288"/>
      <c r="AA36" s="288"/>
      <c r="AB36" s="288"/>
      <c r="AC36" s="288"/>
      <c r="AD36" s="288"/>
      <c r="AE36" s="289"/>
      <c r="AF36" s="290"/>
    </row>
    <row r="37" spans="1:71" s="1" customFormat="1" ht="16.5" x14ac:dyDescent="0.25">
      <c r="A37" s="291"/>
      <c r="B37" s="336"/>
      <c r="C37" s="279"/>
      <c r="D37" s="279"/>
      <c r="E37" s="279"/>
      <c r="F37" s="280"/>
      <c r="G37" s="323"/>
      <c r="H37" s="324">
        <f t="shared" si="4"/>
        <v>0</v>
      </c>
      <c r="I37" s="283"/>
      <c r="J37" s="314"/>
      <c r="K37" s="315"/>
      <c r="L37" s="316"/>
      <c r="M37" s="315"/>
      <c r="N37" s="315"/>
      <c r="O37" s="316"/>
      <c r="P37" s="315"/>
      <c r="Q37" s="315"/>
      <c r="R37" s="316"/>
      <c r="S37" s="315"/>
      <c r="T37" s="315"/>
      <c r="U37" s="316"/>
      <c r="V37" s="288"/>
      <c r="W37" s="288"/>
      <c r="X37" s="288"/>
      <c r="Y37" s="288"/>
      <c r="Z37" s="288"/>
      <c r="AA37" s="288"/>
      <c r="AB37" s="288"/>
      <c r="AC37" s="288"/>
      <c r="AD37" s="288"/>
      <c r="AE37" s="289"/>
      <c r="AF37" s="290"/>
    </row>
    <row r="38" spans="1:71" s="1" customFormat="1" ht="16.5" x14ac:dyDescent="0.25">
      <c r="A38" s="291"/>
      <c r="B38" s="336"/>
      <c r="C38" s="279"/>
      <c r="D38" s="279"/>
      <c r="E38" s="279"/>
      <c r="F38" s="280"/>
      <c r="G38" s="323"/>
      <c r="H38" s="324">
        <f t="shared" si="4"/>
        <v>0</v>
      </c>
      <c r="I38" s="283"/>
      <c r="J38" s="314"/>
      <c r="K38" s="315"/>
      <c r="L38" s="316"/>
      <c r="M38" s="315"/>
      <c r="N38" s="315"/>
      <c r="O38" s="316"/>
      <c r="P38" s="315"/>
      <c r="Q38" s="315"/>
      <c r="R38" s="316"/>
      <c r="S38" s="315"/>
      <c r="T38" s="315"/>
      <c r="U38" s="316"/>
      <c r="V38" s="288"/>
      <c r="W38" s="288"/>
      <c r="X38" s="288"/>
      <c r="Y38" s="288"/>
      <c r="Z38" s="288"/>
      <c r="AA38" s="288"/>
      <c r="AB38" s="288"/>
      <c r="AC38" s="288"/>
      <c r="AD38" s="288"/>
      <c r="AE38" s="289"/>
      <c r="AF38" s="290"/>
    </row>
    <row r="39" spans="1:71" s="1" customFormat="1" ht="16.5" x14ac:dyDescent="0.25">
      <c r="A39" s="291"/>
      <c r="B39" s="336"/>
      <c r="C39" s="279"/>
      <c r="D39" s="279"/>
      <c r="E39" s="279"/>
      <c r="F39" s="280"/>
      <c r="G39" s="323"/>
      <c r="H39" s="324">
        <f t="shared" si="4"/>
        <v>0</v>
      </c>
      <c r="I39" s="283"/>
      <c r="J39" s="314"/>
      <c r="K39" s="315"/>
      <c r="L39" s="316"/>
      <c r="M39" s="315"/>
      <c r="N39" s="315"/>
      <c r="O39" s="316"/>
      <c r="P39" s="315"/>
      <c r="Q39" s="315"/>
      <c r="R39" s="316"/>
      <c r="S39" s="315"/>
      <c r="T39" s="315"/>
      <c r="U39" s="316"/>
      <c r="V39" s="288"/>
      <c r="W39" s="288"/>
      <c r="X39" s="288"/>
      <c r="Y39" s="288"/>
      <c r="Z39" s="288"/>
      <c r="AA39" s="288"/>
      <c r="AB39" s="288"/>
      <c r="AC39" s="288"/>
      <c r="AD39" s="288"/>
      <c r="AE39" s="289"/>
      <c r="AF39" s="290"/>
    </row>
    <row r="40" spans="1:71" s="1" customFormat="1" ht="16.5" x14ac:dyDescent="0.25">
      <c r="A40" s="291"/>
      <c r="B40" s="337"/>
      <c r="C40" s="279"/>
      <c r="D40" s="279"/>
      <c r="E40" s="279"/>
      <c r="F40" s="280"/>
      <c r="G40" s="323"/>
      <c r="H40" s="324">
        <f t="shared" si="4"/>
        <v>0</v>
      </c>
      <c r="I40" s="283"/>
      <c r="J40" s="314"/>
      <c r="K40" s="315"/>
      <c r="L40" s="316"/>
      <c r="M40" s="315"/>
      <c r="N40" s="315"/>
      <c r="O40" s="316"/>
      <c r="P40" s="315"/>
      <c r="Q40" s="315"/>
      <c r="R40" s="316"/>
      <c r="S40" s="315"/>
      <c r="T40" s="315"/>
      <c r="U40" s="316"/>
      <c r="V40" s="288"/>
      <c r="W40" s="288"/>
      <c r="X40" s="288"/>
      <c r="Y40" s="288"/>
      <c r="Z40" s="288"/>
      <c r="AA40" s="288"/>
      <c r="AB40" s="288"/>
      <c r="AC40" s="288"/>
      <c r="AD40" s="288"/>
      <c r="AE40" s="289"/>
      <c r="AF40" s="290"/>
    </row>
    <row r="41" spans="1:71" s="1" customFormat="1" ht="17.25" thickBot="1" x14ac:dyDescent="0.3">
      <c r="A41" s="291"/>
      <c r="B41" s="337"/>
      <c r="C41" s="279"/>
      <c r="D41" s="279"/>
      <c r="E41" s="279"/>
      <c r="F41" s="280"/>
      <c r="G41" s="323"/>
      <c r="H41" s="329">
        <f t="shared" si="4"/>
        <v>0</v>
      </c>
      <c r="I41" s="417"/>
      <c r="J41" s="459"/>
      <c r="K41" s="460"/>
      <c r="L41" s="485"/>
      <c r="M41" s="460"/>
      <c r="N41" s="460"/>
      <c r="O41" s="485"/>
      <c r="P41" s="460"/>
      <c r="Q41" s="460"/>
      <c r="R41" s="485"/>
      <c r="S41" s="483"/>
      <c r="T41" s="460"/>
      <c r="U41" s="485"/>
      <c r="V41" s="464"/>
      <c r="W41" s="464"/>
      <c r="X41" s="464"/>
      <c r="Y41" s="464"/>
      <c r="Z41" s="464"/>
      <c r="AA41" s="464"/>
      <c r="AB41" s="464"/>
      <c r="AC41" s="464"/>
      <c r="AD41" s="464"/>
      <c r="AE41" s="465"/>
      <c r="AF41" s="486"/>
    </row>
    <row r="42" spans="1:71" s="1" customFormat="1" thickTop="1" thickBot="1" x14ac:dyDescent="0.3">
      <c r="A42" s="291"/>
      <c r="B42" s="338"/>
      <c r="C42" s="301"/>
      <c r="D42" s="301"/>
      <c r="E42" s="301"/>
      <c r="F42" s="320"/>
      <c r="G42" s="331"/>
      <c r="H42" s="339">
        <f>SUM(H32:H41)</f>
        <v>0</v>
      </c>
      <c r="I42" s="413">
        <f>SUM(I32:I41)</f>
        <v>0</v>
      </c>
      <c r="J42" s="473">
        <f>SUM(J32:J41)</f>
        <v>0</v>
      </c>
      <c r="K42" s="474"/>
      <c r="L42" s="470"/>
      <c r="M42" s="473">
        <f>SUM(M32:M41)</f>
        <v>0</v>
      </c>
      <c r="N42" s="474"/>
      <c r="O42" s="470"/>
      <c r="P42" s="473">
        <f>SUM(P32:P41)</f>
        <v>0</v>
      </c>
      <c r="Q42" s="474"/>
      <c r="R42" s="476"/>
      <c r="S42" s="473">
        <f>SUM(S32:S41)</f>
        <v>0</v>
      </c>
      <c r="T42" s="474"/>
      <c r="U42" s="470"/>
      <c r="V42" s="473">
        <f>SUM(V32:V41)</f>
        <v>0</v>
      </c>
      <c r="W42" s="470"/>
      <c r="X42" s="470"/>
      <c r="Y42" s="473">
        <f>SUM(Y32:Y41)</f>
        <v>0</v>
      </c>
      <c r="Z42" s="470"/>
      <c r="AA42" s="470"/>
      <c r="AB42" s="473">
        <f>SUM(AB32:AB41)</f>
        <v>0</v>
      </c>
      <c r="AC42" s="470"/>
      <c r="AD42" s="470"/>
      <c r="AE42" s="473">
        <f>SUM(AE32:AE41)</f>
        <v>0</v>
      </c>
      <c r="AF42" s="472">
        <f>SUM(L42+O42+R42+U42+X42+AA42+AD42)</f>
        <v>0</v>
      </c>
      <c r="AG42" s="306"/>
    </row>
    <row r="43" spans="1:71" s="1" customFormat="1" ht="17.25" thickTop="1" x14ac:dyDescent="0.25">
      <c r="A43" s="307"/>
      <c r="B43" s="340"/>
      <c r="C43" s="309"/>
      <c r="D43" s="309"/>
      <c r="E43" s="309"/>
      <c r="F43" s="310"/>
      <c r="G43" s="322"/>
      <c r="H43" s="277" t="s">
        <v>90</v>
      </c>
      <c r="I43" s="396"/>
      <c r="J43" s="419"/>
      <c r="K43" s="420"/>
      <c r="L43" s="429"/>
      <c r="M43" s="420"/>
      <c r="N43" s="420"/>
      <c r="O43" s="425"/>
      <c r="P43" s="420"/>
      <c r="Q43" s="420"/>
      <c r="R43" s="425"/>
      <c r="S43" s="424"/>
      <c r="T43" s="420"/>
      <c r="U43" s="425"/>
      <c r="V43" s="426"/>
      <c r="W43" s="426"/>
      <c r="X43" s="426"/>
      <c r="Y43" s="426"/>
      <c r="Z43" s="426"/>
      <c r="AA43" s="426"/>
      <c r="AB43" s="426"/>
      <c r="AC43" s="426"/>
      <c r="AD43" s="426"/>
      <c r="AE43" s="427"/>
      <c r="AF43" s="428"/>
    </row>
    <row r="44" spans="1:71" s="344" customFormat="1" ht="16.5" x14ac:dyDescent="0.25">
      <c r="A44" s="291"/>
      <c r="B44" s="336"/>
      <c r="C44" s="279"/>
      <c r="D44" s="279"/>
      <c r="E44" s="279"/>
      <c r="F44" s="280"/>
      <c r="G44" s="323"/>
      <c r="H44" s="324">
        <f t="shared" ref="H44:H49" si="5">I44-J44-M44-P44-S44-V44-Y44-Y44-Y44-AB44</f>
        <v>0</v>
      </c>
      <c r="I44" s="341"/>
      <c r="J44" s="314"/>
      <c r="K44" s="315"/>
      <c r="L44" s="316"/>
      <c r="M44" s="315"/>
      <c r="N44" s="315"/>
      <c r="O44" s="316"/>
      <c r="P44" s="342"/>
      <c r="Q44" s="315"/>
      <c r="R44" s="343"/>
      <c r="S44" s="325"/>
      <c r="T44" s="315"/>
      <c r="U44" s="316"/>
      <c r="V44" s="288"/>
      <c r="W44" s="288"/>
      <c r="X44" s="288"/>
      <c r="Y44" s="288"/>
      <c r="Z44" s="288"/>
      <c r="AA44" s="288"/>
      <c r="AB44" s="288"/>
      <c r="AC44" s="288"/>
      <c r="AD44" s="288"/>
      <c r="AE44" s="289"/>
      <c r="AF44" s="298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1" s="345" customFormat="1" ht="16.5" x14ac:dyDescent="0.25">
      <c r="A45" s="291"/>
      <c r="B45" s="336"/>
      <c r="C45" s="279"/>
      <c r="D45" s="279"/>
      <c r="E45" s="279"/>
      <c r="F45" s="280"/>
      <c r="G45" s="323"/>
      <c r="H45" s="324">
        <f t="shared" si="5"/>
        <v>0</v>
      </c>
      <c r="I45" s="341"/>
      <c r="J45" s="314"/>
      <c r="K45" s="315"/>
      <c r="L45" s="316"/>
      <c r="M45" s="315"/>
      <c r="N45" s="315"/>
      <c r="O45" s="316"/>
      <c r="P45" s="342"/>
      <c r="Q45" s="315"/>
      <c r="R45" s="343"/>
      <c r="S45" s="325"/>
      <c r="T45" s="315"/>
      <c r="U45" s="316"/>
      <c r="V45" s="288"/>
      <c r="W45" s="288"/>
      <c r="X45" s="288"/>
      <c r="Y45" s="288"/>
      <c r="Z45" s="288"/>
      <c r="AA45" s="288"/>
      <c r="AB45" s="288"/>
      <c r="AC45" s="288"/>
      <c r="AD45" s="288"/>
      <c r="AE45" s="289"/>
      <c r="AF45" s="298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s="345" customFormat="1" ht="16.5" x14ac:dyDescent="0.25">
      <c r="A46" s="291"/>
      <c r="B46" s="337"/>
      <c r="C46" s="279"/>
      <c r="D46" s="279"/>
      <c r="E46" s="279"/>
      <c r="F46" s="280"/>
      <c r="G46" s="323"/>
      <c r="H46" s="324">
        <f t="shared" si="5"/>
        <v>0</v>
      </c>
      <c r="I46" s="341"/>
      <c r="J46" s="314"/>
      <c r="K46" s="315"/>
      <c r="L46" s="316"/>
      <c r="M46" s="315"/>
      <c r="N46" s="315"/>
      <c r="O46" s="316"/>
      <c r="P46" s="342"/>
      <c r="Q46" s="315"/>
      <c r="R46" s="343"/>
      <c r="S46" s="325"/>
      <c r="T46" s="315"/>
      <c r="U46" s="316"/>
      <c r="V46" s="288"/>
      <c r="W46" s="288"/>
      <c r="X46" s="288"/>
      <c r="Y46" s="288"/>
      <c r="Z46" s="288"/>
      <c r="AA46" s="288"/>
      <c r="AB46" s="288"/>
      <c r="AC46" s="288"/>
      <c r="AD46" s="288"/>
      <c r="AE46" s="289"/>
      <c r="AF46" s="298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s="345" customFormat="1" ht="16.5" x14ac:dyDescent="0.25">
      <c r="A47" s="291"/>
      <c r="B47" s="337"/>
      <c r="C47" s="279"/>
      <c r="D47" s="279"/>
      <c r="E47" s="279"/>
      <c r="F47" s="280"/>
      <c r="G47" s="323"/>
      <c r="H47" s="324">
        <f t="shared" si="5"/>
        <v>0</v>
      </c>
      <c r="I47" s="341"/>
      <c r="J47" s="314"/>
      <c r="K47" s="315"/>
      <c r="L47" s="316"/>
      <c r="M47" s="315"/>
      <c r="N47" s="315"/>
      <c r="O47" s="316"/>
      <c r="P47" s="342"/>
      <c r="Q47" s="315"/>
      <c r="R47" s="343"/>
      <c r="S47" s="325"/>
      <c r="T47" s="315"/>
      <c r="U47" s="316"/>
      <c r="V47" s="288"/>
      <c r="W47" s="288"/>
      <c r="X47" s="288"/>
      <c r="Y47" s="288"/>
      <c r="Z47" s="288"/>
      <c r="AA47" s="288"/>
      <c r="AB47" s="288"/>
      <c r="AC47" s="288"/>
      <c r="AD47" s="288"/>
      <c r="AE47" s="289"/>
      <c r="AF47" s="298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s="345" customFormat="1" ht="16.5" x14ac:dyDescent="0.25">
      <c r="A48" s="291"/>
      <c r="B48" s="337"/>
      <c r="C48" s="279"/>
      <c r="D48" s="279"/>
      <c r="E48" s="279"/>
      <c r="F48" s="280"/>
      <c r="G48" s="323"/>
      <c r="H48" s="324">
        <f t="shared" si="5"/>
        <v>0</v>
      </c>
      <c r="I48" s="295"/>
      <c r="J48" s="314"/>
      <c r="K48" s="315"/>
      <c r="L48" s="316"/>
      <c r="M48" s="325"/>
      <c r="N48" s="315"/>
      <c r="O48" s="325"/>
      <c r="P48" s="325"/>
      <c r="Q48" s="315"/>
      <c r="R48" s="325"/>
      <c r="S48" s="325"/>
      <c r="T48" s="315"/>
      <c r="U48" s="316"/>
      <c r="V48" s="288"/>
      <c r="W48" s="288"/>
      <c r="X48" s="288"/>
      <c r="Y48" s="288"/>
      <c r="Z48" s="288"/>
      <c r="AA48" s="288"/>
      <c r="AB48" s="288"/>
      <c r="AC48" s="288"/>
      <c r="AD48" s="288"/>
      <c r="AE48" s="289"/>
      <c r="AF48" s="298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s="345" customFormat="1" ht="17.25" thickBot="1" x14ac:dyDescent="0.3">
      <c r="A49" s="291"/>
      <c r="B49" s="337"/>
      <c r="C49" s="279"/>
      <c r="D49" s="279"/>
      <c r="E49" s="279"/>
      <c r="F49" s="280"/>
      <c r="G49" s="323"/>
      <c r="H49" s="329">
        <f t="shared" si="5"/>
        <v>0</v>
      </c>
      <c r="I49" s="416"/>
      <c r="J49" s="459"/>
      <c r="K49" s="460"/>
      <c r="L49" s="485"/>
      <c r="M49" s="483"/>
      <c r="N49" s="460"/>
      <c r="O49" s="483"/>
      <c r="P49" s="483"/>
      <c r="Q49" s="460"/>
      <c r="R49" s="483"/>
      <c r="S49" s="483"/>
      <c r="T49" s="460"/>
      <c r="U49" s="485"/>
      <c r="V49" s="464"/>
      <c r="W49" s="464"/>
      <c r="X49" s="464"/>
      <c r="Y49" s="464"/>
      <c r="Z49" s="464"/>
      <c r="AA49" s="464"/>
      <c r="AB49" s="464"/>
      <c r="AC49" s="464"/>
      <c r="AD49" s="464"/>
      <c r="AE49" s="465"/>
      <c r="AF49" s="466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s="345" customFormat="1" thickTop="1" thickBot="1" x14ac:dyDescent="0.3">
      <c r="A50" s="291"/>
      <c r="B50" s="338"/>
      <c r="C50" s="301"/>
      <c r="D50" s="301"/>
      <c r="E50" s="301"/>
      <c r="F50" s="320"/>
      <c r="G50" s="331"/>
      <c r="H50" s="339">
        <f>SUM(H44:H49)</f>
        <v>0</v>
      </c>
      <c r="I50" s="413">
        <f>SUM(I44:I49)</f>
        <v>0</v>
      </c>
      <c r="J50" s="473">
        <f>SUM(J44:J49)</f>
        <v>0</v>
      </c>
      <c r="K50" s="474"/>
      <c r="L50" s="470"/>
      <c r="M50" s="473">
        <f>SUM(M44:M49)</f>
        <v>0</v>
      </c>
      <c r="N50" s="474"/>
      <c r="O50" s="475"/>
      <c r="P50" s="473">
        <f>SUM(P44:P49)</f>
        <v>0</v>
      </c>
      <c r="Q50" s="474"/>
      <c r="R50" s="475"/>
      <c r="S50" s="473">
        <f>SUM(S44:S49)</f>
        <v>0</v>
      </c>
      <c r="T50" s="474"/>
      <c r="U50" s="470"/>
      <c r="V50" s="473">
        <f>SUM(V44:V49)</f>
        <v>0</v>
      </c>
      <c r="W50" s="470"/>
      <c r="X50" s="470"/>
      <c r="Y50" s="473">
        <f>SUM(Y44:Y49)</f>
        <v>0</v>
      </c>
      <c r="Z50" s="470"/>
      <c r="AA50" s="470"/>
      <c r="AB50" s="473">
        <f>SUM(AB44:AB49)</f>
        <v>0</v>
      </c>
      <c r="AC50" s="470"/>
      <c r="AD50" s="470"/>
      <c r="AE50" s="473">
        <f>SUM(AE44:AE49)</f>
        <v>0</v>
      </c>
      <c r="AF50" s="472">
        <f>SUM(L50+O50+R50+U50+X50+AA50+AD50)</f>
        <v>0</v>
      </c>
      <c r="AG50" s="346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s="345" customFormat="1" ht="18.75" customHeight="1" thickTop="1" x14ac:dyDescent="0.25">
      <c r="A51" s="307"/>
      <c r="B51" s="308"/>
      <c r="C51" s="309"/>
      <c r="D51" s="309"/>
      <c r="E51" s="309"/>
      <c r="F51" s="310"/>
      <c r="G51" s="322"/>
      <c r="H51" s="277" t="s">
        <v>90</v>
      </c>
      <c r="I51" s="396"/>
      <c r="J51" s="438"/>
      <c r="K51" s="439"/>
      <c r="L51" s="429"/>
      <c r="M51" s="439"/>
      <c r="N51" s="439"/>
      <c r="O51" s="425"/>
      <c r="P51" s="439"/>
      <c r="Q51" s="439"/>
      <c r="R51" s="425"/>
      <c r="S51" s="424"/>
      <c r="T51" s="439"/>
      <c r="U51" s="425"/>
      <c r="V51" s="426"/>
      <c r="W51" s="426"/>
      <c r="X51" s="426"/>
      <c r="Y51" s="426"/>
      <c r="Z51" s="426"/>
      <c r="AA51" s="426"/>
      <c r="AB51" s="426"/>
      <c r="AC51" s="426"/>
      <c r="AD51" s="426"/>
      <c r="AE51" s="427"/>
      <c r="AF51" s="440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s="345" customFormat="1" ht="18" customHeight="1" x14ac:dyDescent="0.25">
      <c r="A52" s="291"/>
      <c r="B52" s="312"/>
      <c r="C52" s="279"/>
      <c r="D52" s="279"/>
      <c r="E52" s="279"/>
      <c r="F52" s="280"/>
      <c r="G52" s="323"/>
      <c r="H52" s="324">
        <f t="shared" ref="H52:H57" si="6">I52-J52-M52-P52-S52-V52-Y52-Y52-Y52-AB52</f>
        <v>0</v>
      </c>
      <c r="I52" s="283"/>
      <c r="J52" s="314"/>
      <c r="K52" s="315"/>
      <c r="L52" s="347"/>
      <c r="M52" s="315"/>
      <c r="N52" s="315"/>
      <c r="O52" s="316"/>
      <c r="P52" s="325"/>
      <c r="Q52" s="315"/>
      <c r="R52" s="325"/>
      <c r="S52" s="325"/>
      <c r="T52" s="315"/>
      <c r="U52" s="316"/>
      <c r="V52" s="288"/>
      <c r="W52" s="288"/>
      <c r="X52" s="288"/>
      <c r="Y52" s="288"/>
      <c r="Z52" s="288"/>
      <c r="AA52" s="288"/>
      <c r="AB52" s="288"/>
      <c r="AC52" s="288"/>
      <c r="AD52" s="288"/>
      <c r="AE52" s="289"/>
      <c r="AF52" s="290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s="345" customFormat="1" ht="18" customHeight="1" x14ac:dyDescent="0.25">
      <c r="A53" s="291"/>
      <c r="B53" s="312"/>
      <c r="C53" s="279"/>
      <c r="D53" s="279"/>
      <c r="E53" s="279"/>
      <c r="F53" s="280"/>
      <c r="G53" s="323"/>
      <c r="H53" s="324">
        <f t="shared" si="6"/>
        <v>0</v>
      </c>
      <c r="I53" s="283"/>
      <c r="J53" s="314"/>
      <c r="K53" s="315"/>
      <c r="L53" s="347"/>
      <c r="M53" s="315"/>
      <c r="N53" s="315"/>
      <c r="O53" s="325"/>
      <c r="P53" s="325"/>
      <c r="Q53" s="315"/>
      <c r="R53" s="325"/>
      <c r="S53" s="325"/>
      <c r="T53" s="315"/>
      <c r="U53" s="316"/>
      <c r="V53" s="288"/>
      <c r="W53" s="288"/>
      <c r="X53" s="288"/>
      <c r="Y53" s="288"/>
      <c r="Z53" s="288"/>
      <c r="AA53" s="288"/>
      <c r="AB53" s="288"/>
      <c r="AC53" s="288"/>
      <c r="AD53" s="288"/>
      <c r="AE53" s="289"/>
      <c r="AF53" s="290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s="345" customFormat="1" ht="18" customHeight="1" x14ac:dyDescent="0.25">
      <c r="A54" s="291"/>
      <c r="B54" s="317"/>
      <c r="C54" s="279"/>
      <c r="D54" s="279"/>
      <c r="E54" s="279"/>
      <c r="F54" s="280"/>
      <c r="G54" s="323"/>
      <c r="H54" s="324">
        <f t="shared" si="6"/>
        <v>0</v>
      </c>
      <c r="I54" s="283"/>
      <c r="J54" s="314"/>
      <c r="K54" s="315"/>
      <c r="L54" s="347"/>
      <c r="M54" s="315"/>
      <c r="N54" s="315"/>
      <c r="O54" s="316"/>
      <c r="P54" s="325"/>
      <c r="Q54" s="315"/>
      <c r="R54" s="325"/>
      <c r="S54" s="325"/>
      <c r="T54" s="315"/>
      <c r="U54" s="316"/>
      <c r="V54" s="288"/>
      <c r="W54" s="288"/>
      <c r="X54" s="288"/>
      <c r="Y54" s="288"/>
      <c r="Z54" s="288"/>
      <c r="AA54" s="288"/>
      <c r="AB54" s="288"/>
      <c r="AC54" s="288"/>
      <c r="AD54" s="288"/>
      <c r="AE54" s="289"/>
      <c r="AF54" s="290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s="345" customFormat="1" ht="18" customHeight="1" x14ac:dyDescent="0.25">
      <c r="A55" s="291"/>
      <c r="B55" s="317"/>
      <c r="C55" s="279"/>
      <c r="D55" s="279"/>
      <c r="E55" s="279"/>
      <c r="F55" s="280"/>
      <c r="G55" s="323"/>
      <c r="H55" s="324">
        <f t="shared" si="6"/>
        <v>0</v>
      </c>
      <c r="I55" s="283"/>
      <c r="J55" s="314"/>
      <c r="K55" s="315"/>
      <c r="L55" s="347"/>
      <c r="M55" s="315"/>
      <c r="N55" s="315"/>
      <c r="O55" s="325"/>
      <c r="P55" s="325"/>
      <c r="Q55" s="315"/>
      <c r="R55" s="325"/>
      <c r="S55" s="325"/>
      <c r="T55" s="315"/>
      <c r="U55" s="316"/>
      <c r="V55" s="288"/>
      <c r="W55" s="288"/>
      <c r="X55" s="288"/>
      <c r="Y55" s="288"/>
      <c r="Z55" s="288"/>
      <c r="AA55" s="288"/>
      <c r="AB55" s="288"/>
      <c r="AC55" s="288"/>
      <c r="AD55" s="288"/>
      <c r="AE55" s="289"/>
      <c r="AF55" s="290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s="345" customFormat="1" ht="18" customHeight="1" x14ac:dyDescent="0.25">
      <c r="A56" s="291"/>
      <c r="B56" s="317"/>
      <c r="C56" s="279"/>
      <c r="D56" s="279"/>
      <c r="E56" s="279"/>
      <c r="F56" s="280"/>
      <c r="G56" s="323"/>
      <c r="H56" s="324">
        <f t="shared" si="6"/>
        <v>0</v>
      </c>
      <c r="I56" s="330"/>
      <c r="J56" s="314"/>
      <c r="K56" s="315"/>
      <c r="L56" s="347"/>
      <c r="M56" s="325"/>
      <c r="N56" s="315"/>
      <c r="O56" s="325"/>
      <c r="P56" s="325"/>
      <c r="Q56" s="315"/>
      <c r="R56" s="325"/>
      <c r="S56" s="325"/>
      <c r="T56" s="315"/>
      <c r="U56" s="316"/>
      <c r="V56" s="288"/>
      <c r="W56" s="288"/>
      <c r="X56" s="288"/>
      <c r="Y56" s="288"/>
      <c r="Z56" s="288"/>
      <c r="AA56" s="288"/>
      <c r="AB56" s="288"/>
      <c r="AC56" s="288"/>
      <c r="AD56" s="288"/>
      <c r="AE56" s="289"/>
      <c r="AF56" s="290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s="345" customFormat="1" ht="18" customHeight="1" thickBot="1" x14ac:dyDescent="0.3">
      <c r="A57" s="291"/>
      <c r="B57" s="317"/>
      <c r="C57" s="279"/>
      <c r="D57" s="279"/>
      <c r="E57" s="279"/>
      <c r="F57" s="280"/>
      <c r="G57" s="323"/>
      <c r="H57" s="329">
        <f t="shared" si="6"/>
        <v>0</v>
      </c>
      <c r="I57" s="416"/>
      <c r="J57" s="459"/>
      <c r="K57" s="460"/>
      <c r="L57" s="461"/>
      <c r="M57" s="483"/>
      <c r="N57" s="460"/>
      <c r="O57" s="483"/>
      <c r="P57" s="483"/>
      <c r="Q57" s="460"/>
      <c r="R57" s="483"/>
      <c r="S57" s="483"/>
      <c r="T57" s="460"/>
      <c r="U57" s="485"/>
      <c r="V57" s="464"/>
      <c r="W57" s="464"/>
      <c r="X57" s="464"/>
      <c r="Y57" s="464"/>
      <c r="Z57" s="464"/>
      <c r="AA57" s="464"/>
      <c r="AB57" s="464"/>
      <c r="AC57" s="464"/>
      <c r="AD57" s="464"/>
      <c r="AE57" s="465"/>
      <c r="AF57" s="48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s="345" customFormat="1" ht="18.75" customHeight="1" thickTop="1" thickBot="1" x14ac:dyDescent="0.3">
      <c r="A58" s="291"/>
      <c r="B58" s="317"/>
      <c r="C58" s="279"/>
      <c r="D58" s="279"/>
      <c r="E58" s="279"/>
      <c r="F58" s="280"/>
      <c r="G58" s="323"/>
      <c r="H58" s="339">
        <f>SUM(H44:H49)</f>
        <v>0</v>
      </c>
      <c r="I58" s="413">
        <f>SUM(I44:I49)</f>
        <v>0</v>
      </c>
      <c r="J58" s="468">
        <f>SUM(J52:J57)</f>
        <v>0</v>
      </c>
      <c r="K58" s="469"/>
      <c r="L58" s="470"/>
      <c r="M58" s="468">
        <f>SUM(M52:M57)</f>
        <v>0</v>
      </c>
      <c r="N58" s="469"/>
      <c r="O58" s="471"/>
      <c r="P58" s="468">
        <f>SUM(P52:P57)</f>
        <v>0</v>
      </c>
      <c r="Q58" s="469"/>
      <c r="R58" s="471"/>
      <c r="S58" s="468">
        <f>SUM(S52:S57)</f>
        <v>0</v>
      </c>
      <c r="T58" s="469"/>
      <c r="U58" s="470"/>
      <c r="V58" s="468">
        <f>SUM(V52:V57)</f>
        <v>0</v>
      </c>
      <c r="W58" s="470"/>
      <c r="X58" s="470"/>
      <c r="Y58" s="468">
        <f>SUM(Y52:Y57)</f>
        <v>0</v>
      </c>
      <c r="Z58" s="470"/>
      <c r="AA58" s="470"/>
      <c r="AB58" s="468">
        <f>SUM(AB52:AB57)</f>
        <v>0</v>
      </c>
      <c r="AC58" s="470"/>
      <c r="AD58" s="470"/>
      <c r="AE58" s="468">
        <f>SUM(AE52:AE57)</f>
        <v>0</v>
      </c>
      <c r="AF58" s="472">
        <f>SUM(L58+O58+R58+U58+X58+AA58+AD58)</f>
        <v>0</v>
      </c>
      <c r="AG58" s="306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s="345" customFormat="1" ht="17.25" thickTop="1" x14ac:dyDescent="0.25">
      <c r="A59" s="307"/>
      <c r="B59" s="340"/>
      <c r="C59" s="309"/>
      <c r="D59" s="309"/>
      <c r="E59" s="309"/>
      <c r="F59" s="310"/>
      <c r="G59" s="322"/>
      <c r="H59" s="277" t="s">
        <v>90</v>
      </c>
      <c r="I59" s="396"/>
      <c r="J59" s="419"/>
      <c r="K59" s="420"/>
      <c r="L59" s="429"/>
      <c r="M59" s="420"/>
      <c r="N59" s="420"/>
      <c r="O59" s="425"/>
      <c r="P59" s="420"/>
      <c r="Q59" s="420"/>
      <c r="R59" s="436"/>
      <c r="S59" s="422"/>
      <c r="T59" s="420"/>
      <c r="U59" s="423"/>
      <c r="V59" s="422"/>
      <c r="W59" s="422"/>
      <c r="X59" s="423"/>
      <c r="Y59" s="422"/>
      <c r="Z59" s="422"/>
      <c r="AA59" s="423"/>
      <c r="AB59" s="423"/>
      <c r="AC59" s="423"/>
      <c r="AD59" s="423"/>
      <c r="AE59" s="427"/>
      <c r="AF59" s="428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s="345" customFormat="1" ht="16.5" x14ac:dyDescent="0.25">
      <c r="A60" s="291"/>
      <c r="B60" s="317"/>
      <c r="C60" s="279"/>
      <c r="D60" s="279"/>
      <c r="E60" s="279"/>
      <c r="F60" s="280"/>
      <c r="G60" s="323"/>
      <c r="H60" s="324">
        <f t="shared" ref="H60:H68" si="7">I60-J60-M60-P60-S60-V60-Y60-Y60-Y60-AB60</f>
        <v>0</v>
      </c>
      <c r="I60" s="341"/>
      <c r="J60" s="314"/>
      <c r="K60" s="315"/>
      <c r="L60" s="347"/>
      <c r="M60" s="315"/>
      <c r="N60" s="315"/>
      <c r="O60" s="316"/>
      <c r="P60" s="348"/>
      <c r="Q60" s="315"/>
      <c r="R60" s="325"/>
      <c r="S60" s="315"/>
      <c r="T60" s="315"/>
      <c r="U60" s="316"/>
      <c r="V60" s="315"/>
      <c r="W60" s="315"/>
      <c r="X60" s="316"/>
      <c r="Y60" s="315"/>
      <c r="Z60" s="315"/>
      <c r="AA60" s="316"/>
      <c r="AB60" s="316"/>
      <c r="AC60" s="316"/>
      <c r="AD60" s="316"/>
      <c r="AE60" s="289"/>
      <c r="AF60" s="290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s="345" customFormat="1" ht="16.5" x14ac:dyDescent="0.25">
      <c r="A61" s="291"/>
      <c r="B61" s="317"/>
      <c r="C61" s="279"/>
      <c r="D61" s="279"/>
      <c r="E61" s="279"/>
      <c r="F61" s="280"/>
      <c r="G61" s="323"/>
      <c r="H61" s="324">
        <f t="shared" si="7"/>
        <v>0</v>
      </c>
      <c r="I61" s="341"/>
      <c r="J61" s="314"/>
      <c r="K61" s="315"/>
      <c r="L61" s="347"/>
      <c r="M61" s="315"/>
      <c r="N61" s="315"/>
      <c r="O61" s="316"/>
      <c r="P61" s="348"/>
      <c r="Q61" s="315"/>
      <c r="R61" s="325"/>
      <c r="S61" s="315"/>
      <c r="T61" s="315"/>
      <c r="U61" s="316"/>
      <c r="V61" s="315"/>
      <c r="W61" s="315"/>
      <c r="X61" s="316"/>
      <c r="Y61" s="315"/>
      <c r="Z61" s="315"/>
      <c r="AA61" s="316"/>
      <c r="AB61" s="316"/>
      <c r="AC61" s="316"/>
      <c r="AD61" s="316"/>
      <c r="AE61" s="289"/>
      <c r="AF61" s="290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s="345" customFormat="1" ht="16.5" x14ac:dyDescent="0.25">
      <c r="A62" s="291"/>
      <c r="B62" s="317"/>
      <c r="C62" s="279"/>
      <c r="D62" s="279"/>
      <c r="E62" s="279"/>
      <c r="F62" s="280"/>
      <c r="G62" s="323"/>
      <c r="H62" s="324">
        <f t="shared" si="7"/>
        <v>0</v>
      </c>
      <c r="I62" s="341"/>
      <c r="J62" s="314"/>
      <c r="K62" s="315"/>
      <c r="L62" s="347"/>
      <c r="M62" s="315"/>
      <c r="N62" s="315"/>
      <c r="O62" s="325"/>
      <c r="P62" s="348"/>
      <c r="Q62" s="315"/>
      <c r="R62" s="316"/>
      <c r="S62" s="315"/>
      <c r="T62" s="315"/>
      <c r="U62" s="316"/>
      <c r="V62" s="315"/>
      <c r="W62" s="315"/>
      <c r="X62" s="316"/>
      <c r="Y62" s="315"/>
      <c r="Z62" s="315"/>
      <c r="AA62" s="316"/>
      <c r="AB62" s="316"/>
      <c r="AC62" s="316"/>
      <c r="AD62" s="316"/>
      <c r="AE62" s="289"/>
      <c r="AF62" s="290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s="345" customFormat="1" ht="16.5" x14ac:dyDescent="0.25">
      <c r="A63" s="291"/>
      <c r="B63" s="317"/>
      <c r="C63" s="279"/>
      <c r="D63" s="279"/>
      <c r="E63" s="279"/>
      <c r="F63" s="280"/>
      <c r="G63" s="323"/>
      <c r="H63" s="324">
        <f t="shared" si="7"/>
        <v>0</v>
      </c>
      <c r="I63" s="341"/>
      <c r="J63" s="314"/>
      <c r="K63" s="315"/>
      <c r="L63" s="347"/>
      <c r="M63" s="315"/>
      <c r="N63" s="315"/>
      <c r="O63" s="325"/>
      <c r="P63" s="348"/>
      <c r="Q63" s="315"/>
      <c r="R63" s="325"/>
      <c r="S63" s="315"/>
      <c r="T63" s="315"/>
      <c r="U63" s="316"/>
      <c r="V63" s="315"/>
      <c r="W63" s="315"/>
      <c r="X63" s="316"/>
      <c r="Y63" s="315"/>
      <c r="Z63" s="315"/>
      <c r="AA63" s="316"/>
      <c r="AB63" s="316"/>
      <c r="AC63" s="316"/>
      <c r="AD63" s="316"/>
      <c r="AE63" s="289"/>
      <c r="AF63" s="290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s="345" customFormat="1" ht="16.5" x14ac:dyDescent="0.25">
      <c r="A64" s="291"/>
      <c r="B64" s="317"/>
      <c r="C64" s="279"/>
      <c r="D64" s="279"/>
      <c r="E64" s="279"/>
      <c r="F64" s="280"/>
      <c r="G64" s="323"/>
      <c r="H64" s="324">
        <f t="shared" si="7"/>
        <v>0</v>
      </c>
      <c r="I64" s="341"/>
      <c r="J64" s="314"/>
      <c r="K64" s="315"/>
      <c r="L64" s="347"/>
      <c r="M64" s="315"/>
      <c r="N64" s="315"/>
      <c r="O64" s="325"/>
      <c r="P64" s="348"/>
      <c r="Q64" s="315"/>
      <c r="R64" s="325"/>
      <c r="S64" s="315"/>
      <c r="T64" s="315"/>
      <c r="U64" s="316"/>
      <c r="V64" s="315"/>
      <c r="W64" s="315"/>
      <c r="X64" s="316"/>
      <c r="Y64" s="315"/>
      <c r="Z64" s="315"/>
      <c r="AA64" s="316"/>
      <c r="AB64" s="316"/>
      <c r="AC64" s="316"/>
      <c r="AD64" s="316"/>
      <c r="AE64" s="289"/>
      <c r="AF64" s="290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s="345" customFormat="1" ht="16.5" x14ac:dyDescent="0.25">
      <c r="A65" s="291"/>
      <c r="B65" s="317"/>
      <c r="C65" s="279"/>
      <c r="D65" s="279"/>
      <c r="E65" s="279"/>
      <c r="F65" s="280"/>
      <c r="G65" s="323"/>
      <c r="H65" s="324">
        <f t="shared" si="7"/>
        <v>0</v>
      </c>
      <c r="I65" s="341"/>
      <c r="J65" s="314"/>
      <c r="K65" s="315"/>
      <c r="L65" s="347"/>
      <c r="M65" s="315"/>
      <c r="N65" s="315"/>
      <c r="O65" s="325"/>
      <c r="P65" s="348"/>
      <c r="Q65" s="315"/>
      <c r="R65" s="316"/>
      <c r="S65" s="315"/>
      <c r="T65" s="315"/>
      <c r="U65" s="316"/>
      <c r="V65" s="315"/>
      <c r="W65" s="315"/>
      <c r="X65" s="316"/>
      <c r="Y65" s="315"/>
      <c r="Z65" s="315"/>
      <c r="AA65" s="316"/>
      <c r="AB65" s="316"/>
      <c r="AC65" s="316"/>
      <c r="AD65" s="316"/>
      <c r="AE65" s="289"/>
      <c r="AF65" s="290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s="345" customFormat="1" ht="16.5" x14ac:dyDescent="0.25">
      <c r="A66" s="291"/>
      <c r="B66" s="317"/>
      <c r="C66" s="279"/>
      <c r="D66" s="279"/>
      <c r="E66" s="279"/>
      <c r="F66" s="280"/>
      <c r="G66" s="323"/>
      <c r="H66" s="324">
        <f t="shared" si="7"/>
        <v>0</v>
      </c>
      <c r="I66" s="341"/>
      <c r="J66" s="314"/>
      <c r="K66" s="315"/>
      <c r="L66" s="347"/>
      <c r="M66" s="315"/>
      <c r="N66" s="315"/>
      <c r="O66" s="325"/>
      <c r="P66" s="348"/>
      <c r="Q66" s="315"/>
      <c r="R66" s="316"/>
      <c r="S66" s="315"/>
      <c r="T66" s="315"/>
      <c r="U66" s="316"/>
      <c r="V66" s="315"/>
      <c r="W66" s="315"/>
      <c r="X66" s="316"/>
      <c r="Y66" s="315"/>
      <c r="Z66" s="315"/>
      <c r="AA66" s="316"/>
      <c r="AB66" s="316"/>
      <c r="AC66" s="316"/>
      <c r="AD66" s="316"/>
      <c r="AE66" s="289"/>
      <c r="AF66" s="290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s="345" customFormat="1" ht="16.5" x14ac:dyDescent="0.25">
      <c r="A67" s="291"/>
      <c r="B67" s="317"/>
      <c r="C67" s="279"/>
      <c r="D67" s="279"/>
      <c r="E67" s="279"/>
      <c r="F67" s="280"/>
      <c r="G67" s="323"/>
      <c r="H67" s="324">
        <f t="shared" si="7"/>
        <v>0</v>
      </c>
      <c r="I67" s="341"/>
      <c r="J67" s="314"/>
      <c r="K67" s="315"/>
      <c r="L67" s="347"/>
      <c r="M67" s="315"/>
      <c r="N67" s="315"/>
      <c r="O67" s="316"/>
      <c r="P67" s="348"/>
      <c r="Q67" s="315"/>
      <c r="R67" s="325"/>
      <c r="S67" s="315"/>
      <c r="T67" s="315"/>
      <c r="U67" s="316"/>
      <c r="V67" s="315"/>
      <c r="W67" s="315"/>
      <c r="X67" s="316"/>
      <c r="Y67" s="315"/>
      <c r="Z67" s="315"/>
      <c r="AA67" s="316"/>
      <c r="AB67" s="316"/>
      <c r="AC67" s="316"/>
      <c r="AD67" s="316"/>
      <c r="AE67" s="289"/>
      <c r="AF67" s="290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s="345" customFormat="1" ht="17.25" thickBot="1" x14ac:dyDescent="0.3">
      <c r="A68" s="291"/>
      <c r="B68" s="317"/>
      <c r="C68" s="279"/>
      <c r="D68" s="279"/>
      <c r="E68" s="279"/>
      <c r="F68" s="280"/>
      <c r="G68" s="323"/>
      <c r="H68" s="329">
        <f t="shared" si="7"/>
        <v>0</v>
      </c>
      <c r="I68" s="415"/>
      <c r="J68" s="459"/>
      <c r="K68" s="460"/>
      <c r="L68" s="461"/>
      <c r="M68" s="460"/>
      <c r="N68" s="460"/>
      <c r="O68" s="485"/>
      <c r="P68" s="487"/>
      <c r="Q68" s="460"/>
      <c r="R68" s="483"/>
      <c r="S68" s="460"/>
      <c r="T68" s="460"/>
      <c r="U68" s="485"/>
      <c r="V68" s="460"/>
      <c r="W68" s="460"/>
      <c r="X68" s="485"/>
      <c r="Y68" s="460"/>
      <c r="Z68" s="460"/>
      <c r="AA68" s="485"/>
      <c r="AB68" s="485"/>
      <c r="AC68" s="485"/>
      <c r="AD68" s="485"/>
      <c r="AE68" s="465"/>
      <c r="AF68" s="48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s="345" customFormat="1" thickTop="1" thickBot="1" x14ac:dyDescent="0.3">
      <c r="A69" s="291"/>
      <c r="B69" s="317"/>
      <c r="C69" s="279"/>
      <c r="D69" s="279"/>
      <c r="E69" s="279"/>
      <c r="F69" s="280"/>
      <c r="G69" s="323"/>
      <c r="H69" s="305">
        <f>SUM(H60:H68)</f>
        <v>0</v>
      </c>
      <c r="I69" s="384">
        <f>SUM(I60:I68)</f>
        <v>0</v>
      </c>
      <c r="J69" s="453">
        <f>SUM(J60:J68)</f>
        <v>0</v>
      </c>
      <c r="K69" s="454"/>
      <c r="L69" s="456"/>
      <c r="M69" s="453">
        <f>SUM(M60:M68)</f>
        <v>0</v>
      </c>
      <c r="N69" s="454"/>
      <c r="O69" s="467"/>
      <c r="P69" s="453">
        <f>SUM(P60:P68)</f>
        <v>0</v>
      </c>
      <c r="Q69" s="454"/>
      <c r="R69" s="467"/>
      <c r="S69" s="453">
        <f>SUM(S60:S68)</f>
        <v>0</v>
      </c>
      <c r="T69" s="454"/>
      <c r="U69" s="456"/>
      <c r="V69" s="453">
        <f>SUM(V60:V68)</f>
        <v>0</v>
      </c>
      <c r="W69" s="457"/>
      <c r="X69" s="456"/>
      <c r="Y69" s="453">
        <f>SUM(Y60:Y68)</f>
        <v>0</v>
      </c>
      <c r="Z69" s="457"/>
      <c r="AA69" s="456"/>
      <c r="AB69" s="453">
        <f>SUM(AB60:AB68)</f>
        <v>0</v>
      </c>
      <c r="AC69" s="456"/>
      <c r="AD69" s="456"/>
      <c r="AE69" s="453">
        <f>SUM(AE60:AE68)</f>
        <v>0</v>
      </c>
      <c r="AF69" s="472">
        <f>SUM(L69+O69+R69+U69+X69+AA69+AD69)</f>
        <v>0</v>
      </c>
      <c r="AG69" s="346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s="345" customFormat="1" ht="17.25" thickTop="1" x14ac:dyDescent="0.25">
      <c r="A70" s="307"/>
      <c r="B70" s="340"/>
      <c r="C70" s="309"/>
      <c r="D70" s="309"/>
      <c r="E70" s="309"/>
      <c r="F70" s="310"/>
      <c r="G70" s="322"/>
      <c r="H70" s="277" t="s">
        <v>90</v>
      </c>
      <c r="I70" s="396"/>
      <c r="J70" s="419"/>
      <c r="K70" s="420"/>
      <c r="L70" s="429"/>
      <c r="M70" s="420"/>
      <c r="N70" s="420"/>
      <c r="O70" s="425"/>
      <c r="P70" s="420"/>
      <c r="Q70" s="420"/>
      <c r="R70" s="436"/>
      <c r="S70" s="422"/>
      <c r="T70" s="420"/>
      <c r="U70" s="423"/>
      <c r="V70" s="422"/>
      <c r="W70" s="422"/>
      <c r="X70" s="423"/>
      <c r="Y70" s="422"/>
      <c r="Z70" s="422"/>
      <c r="AA70" s="423"/>
      <c r="AB70" s="437"/>
      <c r="AC70" s="437"/>
      <c r="AD70" s="437"/>
      <c r="AE70" s="427"/>
      <c r="AF70" s="42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s="345" customFormat="1" ht="16.5" x14ac:dyDescent="0.25">
      <c r="A71" s="291"/>
      <c r="B71" s="336"/>
      <c r="C71" s="279"/>
      <c r="D71" s="279"/>
      <c r="E71" s="279"/>
      <c r="F71" s="280"/>
      <c r="G71" s="323"/>
      <c r="H71" s="324">
        <f t="shared" ref="H71:H80" si="8">I71-J71-M71-P71-S71-V71-Y71-Y71-Y71-AB71</f>
        <v>0</v>
      </c>
      <c r="I71" s="341"/>
      <c r="J71" s="314"/>
      <c r="K71" s="315"/>
      <c r="L71" s="347"/>
      <c r="M71" s="315"/>
      <c r="N71" s="315"/>
      <c r="O71" s="316"/>
      <c r="P71" s="315"/>
      <c r="Q71" s="315"/>
      <c r="R71" s="287"/>
      <c r="S71" s="296"/>
      <c r="T71" s="296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9"/>
      <c r="AF71" s="290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s="345" customFormat="1" ht="16.5" x14ac:dyDescent="0.25">
      <c r="A72" s="291"/>
      <c r="B72" s="336"/>
      <c r="C72" s="279"/>
      <c r="D72" s="279"/>
      <c r="E72" s="279"/>
      <c r="F72" s="280"/>
      <c r="G72" s="323"/>
      <c r="H72" s="324">
        <f t="shared" si="8"/>
        <v>0</v>
      </c>
      <c r="I72" s="341"/>
      <c r="J72" s="314"/>
      <c r="K72" s="315"/>
      <c r="L72" s="347"/>
      <c r="M72" s="315"/>
      <c r="N72" s="315"/>
      <c r="O72" s="325"/>
      <c r="P72" s="315"/>
      <c r="Q72" s="315"/>
      <c r="R72" s="287"/>
      <c r="S72" s="315"/>
      <c r="T72" s="315"/>
      <c r="U72" s="316"/>
      <c r="V72" s="315"/>
      <c r="W72" s="315"/>
      <c r="X72" s="316"/>
      <c r="Y72" s="315"/>
      <c r="Z72" s="315"/>
      <c r="AA72" s="316"/>
      <c r="AB72" s="288"/>
      <c r="AC72" s="288"/>
      <c r="AD72" s="288"/>
      <c r="AE72" s="289"/>
      <c r="AF72" s="290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s="345" customFormat="1" ht="16.5" x14ac:dyDescent="0.25">
      <c r="A73" s="291"/>
      <c r="B73" s="337"/>
      <c r="C73" s="279"/>
      <c r="D73" s="279"/>
      <c r="E73" s="279"/>
      <c r="F73" s="280"/>
      <c r="G73" s="323"/>
      <c r="H73" s="324">
        <f t="shared" si="8"/>
        <v>0</v>
      </c>
      <c r="I73" s="341"/>
      <c r="J73" s="314"/>
      <c r="K73" s="315"/>
      <c r="L73" s="347"/>
      <c r="M73" s="315"/>
      <c r="N73" s="315"/>
      <c r="O73" s="325"/>
      <c r="P73" s="315"/>
      <c r="Q73" s="315"/>
      <c r="R73" s="287"/>
      <c r="S73" s="315"/>
      <c r="T73" s="315"/>
      <c r="U73" s="316"/>
      <c r="V73" s="315"/>
      <c r="W73" s="315"/>
      <c r="X73" s="316"/>
      <c r="Y73" s="315"/>
      <c r="Z73" s="315"/>
      <c r="AA73" s="316"/>
      <c r="AB73" s="288"/>
      <c r="AC73" s="288"/>
      <c r="AD73" s="288"/>
      <c r="AE73" s="289"/>
      <c r="AF73" s="290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s="1" customFormat="1" ht="16.5" x14ac:dyDescent="0.25">
      <c r="A74" s="291"/>
      <c r="B74" s="337"/>
      <c r="C74" s="279"/>
      <c r="D74" s="279"/>
      <c r="E74" s="279"/>
      <c r="F74" s="280"/>
      <c r="G74" s="323"/>
      <c r="H74" s="324">
        <f t="shared" si="8"/>
        <v>0</v>
      </c>
      <c r="I74" s="341"/>
      <c r="J74" s="314"/>
      <c r="K74" s="315"/>
      <c r="L74" s="347"/>
      <c r="M74" s="315"/>
      <c r="N74" s="315"/>
      <c r="O74" s="325"/>
      <c r="P74" s="315"/>
      <c r="Q74" s="315"/>
      <c r="R74" s="287"/>
      <c r="S74" s="315"/>
      <c r="T74" s="315"/>
      <c r="U74" s="316"/>
      <c r="V74" s="315"/>
      <c r="W74" s="315"/>
      <c r="X74" s="316"/>
      <c r="Y74" s="315"/>
      <c r="Z74" s="315"/>
      <c r="AA74" s="316"/>
      <c r="AB74" s="288"/>
      <c r="AC74" s="288"/>
      <c r="AD74" s="288"/>
      <c r="AE74" s="289"/>
      <c r="AF74" s="290"/>
    </row>
    <row r="75" spans="1:71" s="1" customFormat="1" ht="16.5" x14ac:dyDescent="0.25">
      <c r="A75" s="291"/>
      <c r="B75" s="337"/>
      <c r="C75" s="279"/>
      <c r="D75" s="279"/>
      <c r="E75" s="279"/>
      <c r="F75" s="280"/>
      <c r="G75" s="323"/>
      <c r="H75" s="324">
        <f t="shared" si="8"/>
        <v>0</v>
      </c>
      <c r="I75" s="341"/>
      <c r="J75" s="314"/>
      <c r="K75" s="315"/>
      <c r="L75" s="347"/>
      <c r="M75" s="315"/>
      <c r="N75" s="315"/>
      <c r="O75" s="325"/>
      <c r="P75" s="315"/>
      <c r="Q75" s="315"/>
      <c r="R75" s="287"/>
      <c r="S75" s="315"/>
      <c r="T75" s="315"/>
      <c r="U75" s="316"/>
      <c r="V75" s="315"/>
      <c r="W75" s="315"/>
      <c r="X75" s="316"/>
      <c r="Y75" s="315"/>
      <c r="Z75" s="315"/>
      <c r="AA75" s="316"/>
      <c r="AB75" s="288"/>
      <c r="AC75" s="288"/>
      <c r="AD75" s="288"/>
      <c r="AE75" s="289"/>
      <c r="AF75" s="290"/>
    </row>
    <row r="76" spans="1:71" s="1" customFormat="1" ht="16.5" x14ac:dyDescent="0.25">
      <c r="A76" s="291"/>
      <c r="B76" s="337"/>
      <c r="C76" s="279"/>
      <c r="D76" s="279"/>
      <c r="E76" s="279"/>
      <c r="F76" s="280"/>
      <c r="G76" s="323"/>
      <c r="H76" s="324">
        <f t="shared" si="8"/>
        <v>0</v>
      </c>
      <c r="I76" s="341"/>
      <c r="J76" s="314"/>
      <c r="K76" s="315"/>
      <c r="L76" s="347"/>
      <c r="M76" s="315"/>
      <c r="N76" s="315"/>
      <c r="O76" s="316"/>
      <c r="P76" s="315"/>
      <c r="Q76" s="315"/>
      <c r="R76" s="287"/>
      <c r="S76" s="315"/>
      <c r="T76" s="315"/>
      <c r="U76" s="316"/>
      <c r="V76" s="315"/>
      <c r="W76" s="315"/>
      <c r="X76" s="316"/>
      <c r="Y76" s="315"/>
      <c r="Z76" s="315"/>
      <c r="AA76" s="316"/>
      <c r="AB76" s="288"/>
      <c r="AC76" s="288"/>
      <c r="AD76" s="288"/>
      <c r="AE76" s="289"/>
      <c r="AF76" s="290"/>
    </row>
    <row r="77" spans="1:71" s="1" customFormat="1" ht="16.5" x14ac:dyDescent="0.25">
      <c r="A77" s="291"/>
      <c r="B77" s="337"/>
      <c r="C77" s="279"/>
      <c r="D77" s="279"/>
      <c r="E77" s="279"/>
      <c r="F77" s="280"/>
      <c r="G77" s="323"/>
      <c r="H77" s="324">
        <f t="shared" si="8"/>
        <v>0</v>
      </c>
      <c r="I77" s="341"/>
      <c r="J77" s="314"/>
      <c r="K77" s="315"/>
      <c r="L77" s="347"/>
      <c r="M77" s="315"/>
      <c r="N77" s="315"/>
      <c r="O77" s="325"/>
      <c r="P77" s="315"/>
      <c r="Q77" s="315"/>
      <c r="R77" s="287"/>
      <c r="S77" s="315"/>
      <c r="T77" s="315"/>
      <c r="U77" s="316"/>
      <c r="V77" s="315"/>
      <c r="W77" s="315"/>
      <c r="X77" s="316"/>
      <c r="Y77" s="315"/>
      <c r="Z77" s="315"/>
      <c r="AA77" s="316"/>
      <c r="AB77" s="288"/>
      <c r="AC77" s="288"/>
      <c r="AD77" s="288"/>
      <c r="AE77" s="289"/>
      <c r="AF77" s="290"/>
    </row>
    <row r="78" spans="1:71" s="1" customFormat="1" ht="16.5" x14ac:dyDescent="0.25">
      <c r="A78" s="291"/>
      <c r="B78" s="337"/>
      <c r="C78" s="279"/>
      <c r="D78" s="349"/>
      <c r="E78" s="279"/>
      <c r="F78" s="280"/>
      <c r="G78" s="323"/>
      <c r="H78" s="324">
        <f t="shared" si="8"/>
        <v>0</v>
      </c>
      <c r="I78" s="341"/>
      <c r="J78" s="314"/>
      <c r="K78" s="315"/>
      <c r="L78" s="347"/>
      <c r="M78" s="315"/>
      <c r="N78" s="315"/>
      <c r="O78" s="325"/>
      <c r="P78" s="315"/>
      <c r="Q78" s="315"/>
      <c r="R78" s="287"/>
      <c r="S78" s="315"/>
      <c r="T78" s="315"/>
      <c r="U78" s="316"/>
      <c r="V78" s="315"/>
      <c r="W78" s="315"/>
      <c r="X78" s="316"/>
      <c r="Y78" s="315"/>
      <c r="Z78" s="315"/>
      <c r="AA78" s="316"/>
      <c r="AB78" s="288"/>
      <c r="AC78" s="288"/>
      <c r="AD78" s="288"/>
      <c r="AE78" s="289"/>
      <c r="AF78" s="290"/>
    </row>
    <row r="79" spans="1:71" s="1" customFormat="1" ht="16.5" x14ac:dyDescent="0.25">
      <c r="A79" s="291"/>
      <c r="B79" s="337"/>
      <c r="C79" s="279"/>
      <c r="D79" s="279"/>
      <c r="E79" s="279"/>
      <c r="F79" s="280"/>
      <c r="G79" s="323"/>
      <c r="H79" s="324">
        <f t="shared" si="8"/>
        <v>0</v>
      </c>
      <c r="I79" s="341"/>
      <c r="J79" s="314"/>
      <c r="K79" s="315"/>
      <c r="L79" s="347"/>
      <c r="M79" s="315"/>
      <c r="N79" s="315"/>
      <c r="O79" s="316"/>
      <c r="P79" s="315"/>
      <c r="Q79" s="315"/>
      <c r="R79" s="287"/>
      <c r="S79" s="315"/>
      <c r="T79" s="315"/>
      <c r="U79" s="316"/>
      <c r="V79" s="315"/>
      <c r="W79" s="315"/>
      <c r="X79" s="316"/>
      <c r="Y79" s="315"/>
      <c r="Z79" s="315"/>
      <c r="AA79" s="316"/>
      <c r="AB79" s="288"/>
      <c r="AC79" s="288"/>
      <c r="AD79" s="288"/>
      <c r="AE79" s="289"/>
      <c r="AF79" s="290"/>
    </row>
    <row r="80" spans="1:71" s="1" customFormat="1" ht="17.25" thickBot="1" x14ac:dyDescent="0.3">
      <c r="A80" s="291"/>
      <c r="B80" s="337"/>
      <c r="C80" s="279"/>
      <c r="D80" s="279"/>
      <c r="E80" s="279"/>
      <c r="F80" s="280"/>
      <c r="G80" s="323"/>
      <c r="H80" s="329">
        <f t="shared" si="8"/>
        <v>0</v>
      </c>
      <c r="I80" s="415"/>
      <c r="J80" s="459"/>
      <c r="K80" s="460"/>
      <c r="L80" s="461"/>
      <c r="M80" s="483"/>
      <c r="N80" s="460"/>
      <c r="O80" s="483"/>
      <c r="P80" s="460"/>
      <c r="Q80" s="460"/>
      <c r="R80" s="484"/>
      <c r="S80" s="460"/>
      <c r="T80" s="460"/>
      <c r="U80" s="485"/>
      <c r="V80" s="460"/>
      <c r="W80" s="460"/>
      <c r="X80" s="485"/>
      <c r="Y80" s="460"/>
      <c r="Z80" s="460"/>
      <c r="AA80" s="485"/>
      <c r="AB80" s="464"/>
      <c r="AC80" s="464"/>
      <c r="AD80" s="464"/>
      <c r="AE80" s="465"/>
      <c r="AF80" s="486"/>
    </row>
    <row r="81" spans="1:33" s="1" customFormat="1" thickTop="1" thickBot="1" x14ac:dyDescent="0.3">
      <c r="A81" s="291"/>
      <c r="B81" s="338"/>
      <c r="C81" s="301"/>
      <c r="D81" s="301"/>
      <c r="E81" s="301"/>
      <c r="F81" s="320"/>
      <c r="G81" s="331"/>
      <c r="H81" s="305">
        <f>SUM(H71:H80)</f>
        <v>0</v>
      </c>
      <c r="I81" s="384">
        <f>SUM(I71:I80)</f>
        <v>0</v>
      </c>
      <c r="J81" s="453">
        <f>SUM(J71:J80)</f>
        <v>0</v>
      </c>
      <c r="K81" s="454"/>
      <c r="L81" s="455"/>
      <c r="M81" s="453">
        <f>SUM(M71:M80)</f>
        <v>0</v>
      </c>
      <c r="N81" s="454"/>
      <c r="O81" s="467"/>
      <c r="P81" s="453">
        <f>SUM(P71:P80)</f>
        <v>0</v>
      </c>
      <c r="Q81" s="454"/>
      <c r="R81" s="457"/>
      <c r="S81" s="453">
        <f>SUM(S71:S80)</f>
        <v>0</v>
      </c>
      <c r="T81" s="454"/>
      <c r="U81" s="456"/>
      <c r="V81" s="453">
        <f>SUM(V71:V80)</f>
        <v>0</v>
      </c>
      <c r="W81" s="456"/>
      <c r="X81" s="456"/>
      <c r="Y81" s="453">
        <f>SUM(Y71:Y80)</f>
        <v>0</v>
      </c>
      <c r="Z81" s="456"/>
      <c r="AA81" s="456"/>
      <c r="AB81" s="453">
        <f>SUM(AB71:AB80)</f>
        <v>0</v>
      </c>
      <c r="AC81" s="456"/>
      <c r="AD81" s="456"/>
      <c r="AE81" s="453">
        <f>SUM(AE71:AE80)</f>
        <v>0</v>
      </c>
      <c r="AF81" s="472">
        <f>SUM(L81+O81+R81+U81+X81+AA81+AD81)</f>
        <v>0</v>
      </c>
      <c r="AG81" s="306"/>
    </row>
    <row r="82" spans="1:33" s="1" customFormat="1" ht="17.25" thickTop="1" x14ac:dyDescent="0.25">
      <c r="A82" s="307"/>
      <c r="B82" s="340"/>
      <c r="C82" s="309"/>
      <c r="D82" s="309"/>
      <c r="E82" s="309"/>
      <c r="F82" s="310"/>
      <c r="G82" s="322"/>
      <c r="H82" s="277" t="s">
        <v>90</v>
      </c>
      <c r="I82" s="397"/>
      <c r="J82" s="419"/>
      <c r="K82" s="420"/>
      <c r="L82" s="429"/>
      <c r="M82" s="420"/>
      <c r="N82" s="420"/>
      <c r="O82" s="425"/>
      <c r="P82" s="434"/>
      <c r="Q82" s="435"/>
      <c r="R82" s="425"/>
      <c r="S82" s="424"/>
      <c r="T82" s="420"/>
      <c r="U82" s="425"/>
      <c r="V82" s="426"/>
      <c r="W82" s="426"/>
      <c r="X82" s="426"/>
      <c r="Y82" s="426"/>
      <c r="Z82" s="426"/>
      <c r="AA82" s="426"/>
      <c r="AB82" s="426"/>
      <c r="AC82" s="426"/>
      <c r="AD82" s="426"/>
      <c r="AE82" s="427"/>
      <c r="AF82" s="433"/>
    </row>
    <row r="83" spans="1:33" s="1" customFormat="1" ht="16.5" x14ac:dyDescent="0.25">
      <c r="A83" s="291"/>
      <c r="B83" s="336"/>
      <c r="C83" s="279"/>
      <c r="D83" s="279"/>
      <c r="E83" s="279"/>
      <c r="F83" s="280"/>
      <c r="G83" s="323"/>
      <c r="H83" s="324">
        <f>I83-J83-M83-P83-S83-V83-Y83-Y83-Y83-AB83</f>
        <v>0</v>
      </c>
      <c r="I83" s="350"/>
      <c r="J83" s="284"/>
      <c r="K83" s="285"/>
      <c r="L83" s="286"/>
      <c r="M83" s="351"/>
      <c r="N83" s="352"/>
      <c r="O83" s="287"/>
      <c r="P83" s="353"/>
      <c r="Q83" s="352"/>
      <c r="R83" s="354"/>
      <c r="S83" s="353"/>
      <c r="T83" s="352"/>
      <c r="U83" s="354"/>
      <c r="V83" s="354"/>
      <c r="W83" s="354"/>
      <c r="X83" s="354"/>
      <c r="Y83" s="354"/>
      <c r="Z83" s="354"/>
      <c r="AA83" s="354"/>
      <c r="AB83" s="354"/>
      <c r="AC83" s="354"/>
      <c r="AD83" s="354"/>
      <c r="AE83" s="289"/>
      <c r="AF83" s="290"/>
    </row>
    <row r="84" spans="1:33" s="1" customFormat="1" ht="16.5" x14ac:dyDescent="0.25">
      <c r="A84" s="291"/>
      <c r="B84" s="336"/>
      <c r="C84" s="279"/>
      <c r="D84" s="279"/>
      <c r="E84" s="279"/>
      <c r="F84" s="280"/>
      <c r="G84" s="323"/>
      <c r="H84" s="324">
        <f>I84-J84-M84-P84-S84-V84-Y84-Y84-Y84-AB84</f>
        <v>0</v>
      </c>
      <c r="I84" s="350"/>
      <c r="J84" s="314"/>
      <c r="K84" s="315"/>
      <c r="L84" s="347"/>
      <c r="M84" s="355"/>
      <c r="N84" s="296"/>
      <c r="O84" s="287"/>
      <c r="P84" s="318"/>
      <c r="Q84" s="296"/>
      <c r="R84" s="318"/>
      <c r="S84" s="318"/>
      <c r="T84" s="296"/>
      <c r="U84" s="288"/>
      <c r="V84" s="288"/>
      <c r="W84" s="288"/>
      <c r="X84" s="288"/>
      <c r="Y84" s="288"/>
      <c r="Z84" s="288"/>
      <c r="AA84" s="288"/>
      <c r="AB84" s="288"/>
      <c r="AC84" s="288"/>
      <c r="AD84" s="288"/>
      <c r="AE84" s="289"/>
      <c r="AF84" s="298"/>
    </row>
    <row r="85" spans="1:33" s="1" customFormat="1" ht="16.5" x14ac:dyDescent="0.25">
      <c r="A85" s="291"/>
      <c r="B85" s="337"/>
      <c r="C85" s="356"/>
      <c r="D85" s="356"/>
      <c r="E85" s="356"/>
      <c r="F85" s="357"/>
      <c r="G85" s="323"/>
      <c r="H85" s="324">
        <f>I85-J85-M85-P85-S85-V85-Y85-Y85-Y85-AB85</f>
        <v>0</v>
      </c>
      <c r="I85" s="350"/>
      <c r="J85" s="314"/>
      <c r="K85" s="315"/>
      <c r="L85" s="347"/>
      <c r="M85" s="318"/>
      <c r="N85" s="296"/>
      <c r="O85" s="318"/>
      <c r="P85" s="318"/>
      <c r="Q85" s="296"/>
      <c r="R85" s="318"/>
      <c r="S85" s="318"/>
      <c r="T85" s="296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9"/>
      <c r="AF85" s="298"/>
    </row>
    <row r="86" spans="1:33" s="1" customFormat="1" ht="16.5" x14ac:dyDescent="0.25">
      <c r="A86" s="291"/>
      <c r="B86" s="337"/>
      <c r="C86" s="356"/>
      <c r="D86" s="356"/>
      <c r="E86" s="356"/>
      <c r="F86" s="357"/>
      <c r="G86" s="323"/>
      <c r="H86" s="324">
        <f>I86-J86-M86-P86-S86-V86-Y86-Y86-Y86-AB86</f>
        <v>0</v>
      </c>
      <c r="I86" s="350"/>
      <c r="J86" s="314"/>
      <c r="K86" s="315"/>
      <c r="L86" s="347"/>
      <c r="M86" s="318"/>
      <c r="N86" s="296"/>
      <c r="O86" s="318"/>
      <c r="P86" s="318"/>
      <c r="Q86" s="296"/>
      <c r="R86" s="318"/>
      <c r="S86" s="318"/>
      <c r="T86" s="296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9"/>
      <c r="AF86" s="298"/>
    </row>
    <row r="87" spans="1:33" s="1" customFormat="1" ht="17.25" thickBot="1" x14ac:dyDescent="0.3">
      <c r="A87" s="291"/>
      <c r="B87" s="337"/>
      <c r="C87" s="279"/>
      <c r="D87" s="279"/>
      <c r="E87" s="279"/>
      <c r="F87" s="280"/>
      <c r="G87" s="323"/>
      <c r="H87" s="329">
        <f>I87-J87-M87-P87-S87-V87-Y87-Y87-Y87-AB87</f>
        <v>0</v>
      </c>
      <c r="I87" s="414"/>
      <c r="J87" s="459"/>
      <c r="K87" s="460"/>
      <c r="L87" s="461"/>
      <c r="M87" s="462"/>
      <c r="N87" s="463"/>
      <c r="O87" s="462"/>
      <c r="P87" s="462"/>
      <c r="Q87" s="463"/>
      <c r="R87" s="462"/>
      <c r="S87" s="462"/>
      <c r="T87" s="463"/>
      <c r="U87" s="464"/>
      <c r="V87" s="464"/>
      <c r="W87" s="464"/>
      <c r="X87" s="464"/>
      <c r="Y87" s="464"/>
      <c r="Z87" s="464"/>
      <c r="AA87" s="464"/>
      <c r="AB87" s="464"/>
      <c r="AC87" s="464"/>
      <c r="AD87" s="464"/>
      <c r="AE87" s="465"/>
      <c r="AF87" s="466"/>
    </row>
    <row r="88" spans="1:33" s="1" customFormat="1" thickTop="1" thickBot="1" x14ac:dyDescent="0.3">
      <c r="A88" s="291"/>
      <c r="B88" s="338"/>
      <c r="C88" s="301"/>
      <c r="D88" s="301"/>
      <c r="E88" s="301"/>
      <c r="F88" s="320"/>
      <c r="G88" s="331"/>
      <c r="H88" s="305">
        <f>SUM(H83:H87)</f>
        <v>0</v>
      </c>
      <c r="I88" s="384">
        <f>SUM(I83:I87)</f>
        <v>0</v>
      </c>
      <c r="J88" s="453">
        <f>SUM(J83:J87)</f>
        <v>0</v>
      </c>
      <c r="K88" s="454"/>
      <c r="L88" s="455"/>
      <c r="M88" s="453">
        <f>SUM(M83:M87)</f>
        <v>0</v>
      </c>
      <c r="N88" s="454"/>
      <c r="O88" s="456"/>
      <c r="P88" s="453">
        <f>SUM(P83:P87)</f>
        <v>0</v>
      </c>
      <c r="Q88" s="454"/>
      <c r="R88" s="457"/>
      <c r="S88" s="453">
        <f>SUM(S83:S87)</f>
        <v>0</v>
      </c>
      <c r="T88" s="454"/>
      <c r="U88" s="456"/>
      <c r="V88" s="453">
        <f>SUM(V83:V87)</f>
        <v>0</v>
      </c>
      <c r="W88" s="456"/>
      <c r="X88" s="456"/>
      <c r="Y88" s="453">
        <f>SUM(Y83:Y87)</f>
        <v>0</v>
      </c>
      <c r="Z88" s="456"/>
      <c r="AA88" s="456"/>
      <c r="AB88" s="453">
        <f>SUM(AB83:AB87)</f>
        <v>0</v>
      </c>
      <c r="AC88" s="456"/>
      <c r="AD88" s="456"/>
      <c r="AE88" s="453">
        <f>SUM(AE83:AE87)</f>
        <v>0</v>
      </c>
      <c r="AF88" s="472">
        <f>SUM(L88+O88+R88+U88+X88+AA88+AD88)</f>
        <v>0</v>
      </c>
      <c r="AG88" s="306"/>
    </row>
    <row r="89" spans="1:33" s="1" customFormat="1" ht="17.25" thickTop="1" x14ac:dyDescent="0.25">
      <c r="A89" s="307"/>
      <c r="B89" s="340"/>
      <c r="C89" s="309"/>
      <c r="D89" s="309"/>
      <c r="E89" s="309"/>
      <c r="F89" s="310"/>
      <c r="G89" s="322"/>
      <c r="H89" s="277" t="s">
        <v>90</v>
      </c>
      <c r="I89" s="398"/>
      <c r="J89" s="419"/>
      <c r="K89" s="420"/>
      <c r="L89" s="429"/>
      <c r="M89" s="420"/>
      <c r="N89" s="420"/>
      <c r="O89" s="425"/>
      <c r="P89" s="430"/>
      <c r="Q89" s="431"/>
      <c r="R89" s="425"/>
      <c r="S89" s="424"/>
      <c r="T89" s="420"/>
      <c r="U89" s="425"/>
      <c r="V89" s="432"/>
      <c r="W89" s="432"/>
      <c r="X89" s="432"/>
      <c r="Y89" s="432"/>
      <c r="Z89" s="432"/>
      <c r="AA89" s="432"/>
      <c r="AB89" s="432"/>
      <c r="AC89" s="432"/>
      <c r="AD89" s="432"/>
      <c r="AE89" s="427"/>
      <c r="AF89" s="433"/>
    </row>
    <row r="90" spans="1:33" s="1" customFormat="1" ht="16.5" x14ac:dyDescent="0.25">
      <c r="A90" s="291"/>
      <c r="B90" s="336"/>
      <c r="C90" s="279"/>
      <c r="D90" s="279"/>
      <c r="E90" s="279"/>
      <c r="F90" s="280"/>
      <c r="G90" s="323"/>
      <c r="H90" s="324">
        <f>I90-J90-M90-P90-S90-V90-Y90-Y90-Y90-AB90</f>
        <v>0</v>
      </c>
      <c r="I90" s="350"/>
      <c r="J90" s="284"/>
      <c r="K90" s="285"/>
      <c r="L90" s="286"/>
      <c r="M90" s="351"/>
      <c r="N90" s="352"/>
      <c r="O90" s="287"/>
      <c r="P90" s="353"/>
      <c r="Q90" s="352"/>
      <c r="R90" s="354"/>
      <c r="S90" s="353"/>
      <c r="T90" s="352"/>
      <c r="U90" s="354"/>
      <c r="V90" s="354"/>
      <c r="W90" s="354"/>
      <c r="X90" s="354"/>
      <c r="Y90" s="354"/>
      <c r="Z90" s="354"/>
      <c r="AA90" s="354"/>
      <c r="AB90" s="354"/>
      <c r="AC90" s="354"/>
      <c r="AD90" s="354"/>
      <c r="AE90" s="289"/>
      <c r="AF90" s="298"/>
    </row>
    <row r="91" spans="1:33" s="1" customFormat="1" ht="16.5" x14ac:dyDescent="0.25">
      <c r="A91" s="291"/>
      <c r="B91" s="336"/>
      <c r="C91" s="279"/>
      <c r="D91" s="279"/>
      <c r="E91" s="279"/>
      <c r="F91" s="280"/>
      <c r="G91" s="323"/>
      <c r="H91" s="324">
        <f>I91-J91-M91-P91-S91-V91-Y91-Y91-Y91-AB91</f>
        <v>0</v>
      </c>
      <c r="I91" s="350"/>
      <c r="J91" s="314"/>
      <c r="K91" s="315"/>
      <c r="L91" s="347"/>
      <c r="M91" s="355"/>
      <c r="N91" s="358"/>
      <c r="O91" s="287"/>
      <c r="P91" s="318"/>
      <c r="Q91" s="358"/>
      <c r="R91" s="318"/>
      <c r="S91" s="318"/>
      <c r="T91" s="358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9"/>
      <c r="AF91" s="298"/>
    </row>
    <row r="92" spans="1:33" s="1" customFormat="1" ht="16.5" x14ac:dyDescent="0.25">
      <c r="A92" s="291"/>
      <c r="B92" s="337"/>
      <c r="C92" s="356"/>
      <c r="D92" s="356"/>
      <c r="E92" s="356"/>
      <c r="F92" s="357"/>
      <c r="G92" s="323"/>
      <c r="H92" s="324">
        <f>I92-J92-M92-P92-S92-V92-Y92-Y92-Y92-AB92</f>
        <v>0</v>
      </c>
      <c r="I92" s="350"/>
      <c r="J92" s="314"/>
      <c r="K92" s="315"/>
      <c r="L92" s="297"/>
      <c r="M92" s="318"/>
      <c r="N92" s="296"/>
      <c r="O92" s="318"/>
      <c r="P92" s="318"/>
      <c r="Q92" s="296"/>
      <c r="R92" s="318"/>
      <c r="S92" s="318"/>
      <c r="T92" s="296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9"/>
      <c r="AF92" s="298"/>
    </row>
    <row r="93" spans="1:33" s="1" customFormat="1" ht="16.5" x14ac:dyDescent="0.25">
      <c r="A93" s="291"/>
      <c r="B93" s="337"/>
      <c r="C93" s="356"/>
      <c r="D93" s="356"/>
      <c r="E93" s="356"/>
      <c r="F93" s="357"/>
      <c r="G93" s="323"/>
      <c r="H93" s="324">
        <f>I93-J93-M93-P93-S93-V93-Y93-Y93-Y93-AB93</f>
        <v>0</v>
      </c>
      <c r="I93" s="350"/>
      <c r="J93" s="314"/>
      <c r="K93" s="315"/>
      <c r="L93" s="297"/>
      <c r="M93" s="318"/>
      <c r="N93" s="296"/>
      <c r="O93" s="318"/>
      <c r="P93" s="318"/>
      <c r="Q93" s="296"/>
      <c r="R93" s="318"/>
      <c r="S93" s="318"/>
      <c r="T93" s="296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9"/>
      <c r="AF93" s="298"/>
    </row>
    <row r="94" spans="1:33" s="1" customFormat="1" ht="17.25" thickBot="1" x14ac:dyDescent="0.3">
      <c r="A94" s="291"/>
      <c r="B94" s="337"/>
      <c r="C94" s="279"/>
      <c r="D94" s="279"/>
      <c r="E94" s="279"/>
      <c r="F94" s="280"/>
      <c r="G94" s="323"/>
      <c r="H94" s="329">
        <f>I94-J94-M94-P94-S94-V94-Y94-Y94-Y94-AB94</f>
        <v>0</v>
      </c>
      <c r="I94" s="414"/>
      <c r="J94" s="459"/>
      <c r="K94" s="460"/>
      <c r="L94" s="489"/>
      <c r="M94" s="462"/>
      <c r="N94" s="463"/>
      <c r="O94" s="462"/>
      <c r="P94" s="462"/>
      <c r="Q94" s="463"/>
      <c r="R94" s="462"/>
      <c r="S94" s="462"/>
      <c r="T94" s="463"/>
      <c r="U94" s="464"/>
      <c r="V94" s="464"/>
      <c r="W94" s="464"/>
      <c r="X94" s="464"/>
      <c r="Y94" s="464"/>
      <c r="Z94" s="464"/>
      <c r="AA94" s="464"/>
      <c r="AB94" s="464"/>
      <c r="AC94" s="464"/>
      <c r="AD94" s="464"/>
      <c r="AE94" s="465"/>
      <c r="AF94" s="466"/>
    </row>
    <row r="95" spans="1:33" s="1" customFormat="1" thickTop="1" thickBot="1" x14ac:dyDescent="0.3">
      <c r="A95" s="291"/>
      <c r="B95" s="359"/>
      <c r="C95" s="302"/>
      <c r="D95" s="302"/>
      <c r="E95" s="302"/>
      <c r="F95" s="303"/>
      <c r="G95" s="360"/>
      <c r="H95" s="305">
        <f>SUM(H90:H94)</f>
        <v>0</v>
      </c>
      <c r="I95" s="384">
        <f>SUM(I90:I94)</f>
        <v>0</v>
      </c>
      <c r="J95" s="453">
        <f>SUM(J90:J94)</f>
        <v>0</v>
      </c>
      <c r="K95" s="454"/>
      <c r="L95" s="455"/>
      <c r="M95" s="453">
        <f>SUM(M90:M94)</f>
        <v>0</v>
      </c>
      <c r="N95" s="454"/>
      <c r="O95" s="456"/>
      <c r="P95" s="453">
        <f>SUM(P90:P94)</f>
        <v>0</v>
      </c>
      <c r="Q95" s="454"/>
      <c r="R95" s="457"/>
      <c r="S95" s="453">
        <f>SUM(S90:S94)</f>
        <v>0</v>
      </c>
      <c r="T95" s="454"/>
      <c r="U95" s="456"/>
      <c r="V95" s="453">
        <f>SUM(V90:V94)</f>
        <v>0</v>
      </c>
      <c r="W95" s="456"/>
      <c r="X95" s="456"/>
      <c r="Y95" s="453">
        <f>SUM(Y90:Y94)</f>
        <v>0</v>
      </c>
      <c r="Z95" s="456"/>
      <c r="AA95" s="456"/>
      <c r="AB95" s="453">
        <f>SUM(AB90:AB94)</f>
        <v>0</v>
      </c>
      <c r="AC95" s="456"/>
      <c r="AD95" s="456"/>
      <c r="AE95" s="453">
        <f>SUM(AE90:AE94)</f>
        <v>0</v>
      </c>
      <c r="AF95" s="472">
        <f>SUM(L95+O95+R95+U95+X95+AA95+AD95)</f>
        <v>0</v>
      </c>
      <c r="AG95" s="306"/>
    </row>
    <row r="96" spans="1:33" s="1" customFormat="1" ht="18.75" customHeight="1" thickTop="1" x14ac:dyDescent="0.25">
      <c r="A96" s="307"/>
      <c r="B96" s="340"/>
      <c r="C96" s="309"/>
      <c r="D96" s="309"/>
      <c r="E96" s="309"/>
      <c r="F96" s="310"/>
      <c r="G96" s="322"/>
      <c r="H96" s="277" t="s">
        <v>90</v>
      </c>
      <c r="I96" s="398"/>
      <c r="J96" s="419"/>
      <c r="K96" s="420"/>
      <c r="L96" s="421"/>
      <c r="M96" s="422"/>
      <c r="N96" s="420"/>
      <c r="O96" s="423"/>
      <c r="P96" s="422"/>
      <c r="Q96" s="420"/>
      <c r="R96" s="423"/>
      <c r="S96" s="424"/>
      <c r="T96" s="420"/>
      <c r="U96" s="425"/>
      <c r="V96" s="426"/>
      <c r="W96" s="426"/>
      <c r="X96" s="426"/>
      <c r="Y96" s="426"/>
      <c r="Z96" s="426"/>
      <c r="AA96" s="426"/>
      <c r="AB96" s="426"/>
      <c r="AC96" s="426"/>
      <c r="AD96" s="426"/>
      <c r="AE96" s="427"/>
      <c r="AF96" s="428"/>
    </row>
    <row r="97" spans="1:34" s="1" customFormat="1" ht="18.75" customHeight="1" x14ac:dyDescent="0.25">
      <c r="A97" s="291"/>
      <c r="B97" s="389"/>
      <c r="C97" s="390"/>
      <c r="D97" s="390"/>
      <c r="E97" s="390"/>
      <c r="F97" s="391"/>
      <c r="G97" s="392"/>
      <c r="H97" s="324">
        <f t="shared" ref="H97:H104" si="9">I97-J97-M97-P97-S97-V97-Y97-Y97-Y97-AB97</f>
        <v>0</v>
      </c>
      <c r="I97" s="361"/>
      <c r="J97" s="362"/>
      <c r="K97" s="362"/>
      <c r="L97" s="363"/>
      <c r="M97" s="364"/>
      <c r="N97" s="362"/>
      <c r="O97" s="365"/>
      <c r="P97" s="364"/>
      <c r="Q97" s="362"/>
      <c r="R97" s="365"/>
      <c r="S97" s="366"/>
      <c r="T97" s="362"/>
      <c r="U97" s="367"/>
      <c r="V97" s="368"/>
      <c r="W97" s="368"/>
      <c r="X97" s="368"/>
      <c r="Y97" s="368"/>
      <c r="Z97" s="368"/>
      <c r="AA97" s="368"/>
      <c r="AB97" s="368"/>
      <c r="AC97" s="368"/>
      <c r="AD97" s="368"/>
      <c r="AE97" s="369"/>
      <c r="AF97" s="370"/>
    </row>
    <row r="98" spans="1:34" s="1" customFormat="1" ht="18.75" customHeight="1" x14ac:dyDescent="0.25">
      <c r="A98" s="291"/>
      <c r="B98" s="389"/>
      <c r="C98" s="390"/>
      <c r="D98" s="390"/>
      <c r="E98" s="390"/>
      <c r="F98" s="391"/>
      <c r="G98" s="392"/>
      <c r="H98" s="324">
        <f t="shared" si="9"/>
        <v>0</v>
      </c>
      <c r="I98" s="361"/>
      <c r="J98" s="362"/>
      <c r="K98" s="362"/>
      <c r="L98" s="363"/>
      <c r="M98" s="364"/>
      <c r="N98" s="362"/>
      <c r="O98" s="365"/>
      <c r="P98" s="364"/>
      <c r="Q98" s="362"/>
      <c r="R98" s="365"/>
      <c r="S98" s="366"/>
      <c r="T98" s="362"/>
      <c r="U98" s="367"/>
      <c r="V98" s="368"/>
      <c r="W98" s="368"/>
      <c r="X98" s="368"/>
      <c r="Y98" s="368"/>
      <c r="Z98" s="368"/>
      <c r="AA98" s="368"/>
      <c r="AB98" s="368"/>
      <c r="AC98" s="368"/>
      <c r="AD98" s="368"/>
      <c r="AE98" s="369"/>
      <c r="AF98" s="370"/>
    </row>
    <row r="99" spans="1:34" s="1" customFormat="1" ht="18.75" customHeight="1" x14ac:dyDescent="0.25">
      <c r="A99" s="291"/>
      <c r="B99" s="389"/>
      <c r="C99" s="390"/>
      <c r="D99" s="390"/>
      <c r="E99" s="390"/>
      <c r="F99" s="391"/>
      <c r="G99" s="392"/>
      <c r="H99" s="324">
        <f t="shared" si="9"/>
        <v>0</v>
      </c>
      <c r="I99" s="361"/>
      <c r="J99" s="362"/>
      <c r="K99" s="362"/>
      <c r="L99" s="363"/>
      <c r="M99" s="364"/>
      <c r="N99" s="362"/>
      <c r="O99" s="365"/>
      <c r="P99" s="364"/>
      <c r="Q99" s="362"/>
      <c r="R99" s="365"/>
      <c r="S99" s="366"/>
      <c r="T99" s="362"/>
      <c r="U99" s="367"/>
      <c r="V99" s="368"/>
      <c r="W99" s="368"/>
      <c r="X99" s="368"/>
      <c r="Y99" s="368"/>
      <c r="Z99" s="368"/>
      <c r="AA99" s="368"/>
      <c r="AB99" s="368"/>
      <c r="AC99" s="368"/>
      <c r="AD99" s="368"/>
      <c r="AE99" s="369"/>
      <c r="AF99" s="370"/>
    </row>
    <row r="100" spans="1:34" s="1" customFormat="1" ht="18.75" customHeight="1" x14ac:dyDescent="0.25">
      <c r="A100" s="291"/>
      <c r="B100" s="389"/>
      <c r="C100" s="390"/>
      <c r="D100" s="390"/>
      <c r="E100" s="390"/>
      <c r="F100" s="391"/>
      <c r="G100" s="392"/>
      <c r="H100" s="324">
        <f t="shared" si="9"/>
        <v>0</v>
      </c>
      <c r="I100" s="361"/>
      <c r="J100" s="362"/>
      <c r="K100" s="362"/>
      <c r="L100" s="363"/>
      <c r="M100" s="364"/>
      <c r="N100" s="362"/>
      <c r="O100" s="365"/>
      <c r="P100" s="364"/>
      <c r="Q100" s="362"/>
      <c r="R100" s="365"/>
      <c r="S100" s="366"/>
      <c r="T100" s="362"/>
      <c r="U100" s="367"/>
      <c r="V100" s="368"/>
      <c r="W100" s="368"/>
      <c r="X100" s="368"/>
      <c r="Y100" s="368"/>
      <c r="Z100" s="368"/>
      <c r="AA100" s="368"/>
      <c r="AB100" s="368"/>
      <c r="AC100" s="368"/>
      <c r="AD100" s="368"/>
      <c r="AE100" s="369"/>
      <c r="AF100" s="370"/>
    </row>
    <row r="101" spans="1:34" s="1" customFormat="1" ht="18.75" customHeight="1" x14ac:dyDescent="0.25">
      <c r="A101" s="291"/>
      <c r="B101" s="336"/>
      <c r="C101" s="279"/>
      <c r="D101" s="279"/>
      <c r="E101" s="279"/>
      <c r="F101" s="280"/>
      <c r="G101" s="323"/>
      <c r="H101" s="324">
        <f t="shared" si="9"/>
        <v>0</v>
      </c>
      <c r="I101" s="361"/>
      <c r="J101" s="362"/>
      <c r="K101" s="362"/>
      <c r="L101" s="363"/>
      <c r="M101" s="364"/>
      <c r="N101" s="362"/>
      <c r="O101" s="365"/>
      <c r="P101" s="364"/>
      <c r="Q101" s="362"/>
      <c r="R101" s="365"/>
      <c r="S101" s="366"/>
      <c r="T101" s="362"/>
      <c r="U101" s="367"/>
      <c r="V101" s="368"/>
      <c r="W101" s="368"/>
      <c r="X101" s="368"/>
      <c r="Y101" s="368"/>
      <c r="Z101" s="368"/>
      <c r="AA101" s="368"/>
      <c r="AB101" s="368"/>
      <c r="AC101" s="368"/>
      <c r="AD101" s="368"/>
      <c r="AE101" s="369"/>
      <c r="AF101" s="370"/>
    </row>
    <row r="102" spans="1:34" s="1" customFormat="1" ht="18.75" customHeight="1" x14ac:dyDescent="0.25">
      <c r="A102" s="291"/>
      <c r="B102" s="336"/>
      <c r="C102" s="279"/>
      <c r="D102" s="279"/>
      <c r="E102" s="279"/>
      <c r="F102" s="280"/>
      <c r="G102" s="323"/>
      <c r="H102" s="324">
        <f t="shared" si="9"/>
        <v>0</v>
      </c>
      <c r="I102" s="361"/>
      <c r="J102" s="362"/>
      <c r="K102" s="362"/>
      <c r="L102" s="363"/>
      <c r="M102" s="364"/>
      <c r="N102" s="362"/>
      <c r="O102" s="365"/>
      <c r="P102" s="364"/>
      <c r="Q102" s="362"/>
      <c r="R102" s="365"/>
      <c r="S102" s="366"/>
      <c r="T102" s="362"/>
      <c r="U102" s="367"/>
      <c r="V102" s="368"/>
      <c r="W102" s="368"/>
      <c r="X102" s="368"/>
      <c r="Y102" s="368"/>
      <c r="Z102" s="368"/>
      <c r="AA102" s="368"/>
      <c r="AB102" s="368"/>
      <c r="AC102" s="368"/>
      <c r="AD102" s="368"/>
      <c r="AE102" s="369"/>
      <c r="AF102" s="370"/>
    </row>
    <row r="103" spans="1:34" s="1" customFormat="1" ht="18.75" customHeight="1" x14ac:dyDescent="0.25">
      <c r="A103" s="291"/>
      <c r="B103" s="336"/>
      <c r="C103" s="279"/>
      <c r="D103" s="279"/>
      <c r="E103" s="279"/>
      <c r="F103" s="280"/>
      <c r="G103" s="323"/>
      <c r="H103" s="324">
        <f t="shared" si="9"/>
        <v>0</v>
      </c>
      <c r="I103" s="361"/>
      <c r="J103" s="362"/>
      <c r="K103" s="362"/>
      <c r="L103" s="363"/>
      <c r="M103" s="364"/>
      <c r="N103" s="362"/>
      <c r="O103" s="365"/>
      <c r="P103" s="364"/>
      <c r="Q103" s="362"/>
      <c r="R103" s="365"/>
      <c r="S103" s="366"/>
      <c r="T103" s="362"/>
      <c r="U103" s="367"/>
      <c r="V103" s="368"/>
      <c r="W103" s="368"/>
      <c r="X103" s="368"/>
      <c r="Y103" s="368"/>
      <c r="Z103" s="368"/>
      <c r="AA103" s="368"/>
      <c r="AB103" s="368"/>
      <c r="AC103" s="368"/>
      <c r="AD103" s="368"/>
      <c r="AE103" s="369"/>
      <c r="AF103" s="370"/>
    </row>
    <row r="104" spans="1:34" s="1" customFormat="1" ht="17.25" thickBot="1" x14ac:dyDescent="0.3">
      <c r="A104" s="291"/>
      <c r="B104" s="336"/>
      <c r="C104" s="279"/>
      <c r="D104" s="279"/>
      <c r="E104" s="279"/>
      <c r="F104" s="280"/>
      <c r="G104" s="323"/>
      <c r="H104" s="329">
        <f t="shared" si="9"/>
        <v>0</v>
      </c>
      <c r="I104" s="411"/>
      <c r="J104" s="507"/>
      <c r="K104" s="507"/>
      <c r="L104" s="508"/>
      <c r="M104" s="509"/>
      <c r="N104" s="507"/>
      <c r="O104" s="508"/>
      <c r="P104" s="510"/>
      <c r="Q104" s="507"/>
      <c r="R104" s="510"/>
      <c r="S104" s="510"/>
      <c r="T104" s="507"/>
      <c r="U104" s="508"/>
      <c r="V104" s="511"/>
      <c r="W104" s="508"/>
      <c r="X104" s="508"/>
      <c r="Y104" s="508"/>
      <c r="Z104" s="508"/>
      <c r="AA104" s="508"/>
      <c r="AB104" s="508"/>
      <c r="AC104" s="508"/>
      <c r="AD104" s="508"/>
      <c r="AE104" s="510"/>
      <c r="AF104" s="512"/>
      <c r="AG104" s="346"/>
      <c r="AH104" s="346"/>
    </row>
    <row r="105" spans="1:34" s="388" customFormat="1" ht="19.5" customHeight="1" thickTop="1" thickBot="1" x14ac:dyDescent="0.3">
      <c r="A105" s="379"/>
      <c r="B105" s="380"/>
      <c r="C105" s="381"/>
      <c r="D105" s="381"/>
      <c r="E105" s="381"/>
      <c r="F105" s="382"/>
      <c r="G105" s="383"/>
      <c r="H105" s="393">
        <f>SUM(H97:H104)</f>
        <v>0</v>
      </c>
      <c r="I105" s="502">
        <f>SUM(I97:I104)</f>
        <v>0</v>
      </c>
      <c r="J105" s="503">
        <f>SUM(J97:J104)</f>
        <v>0</v>
      </c>
      <c r="K105" s="371"/>
      <c r="L105" s="504"/>
      <c r="M105" s="503">
        <f>SUM(M97:M104)</f>
        <v>0</v>
      </c>
      <c r="N105" s="371"/>
      <c r="O105" s="504"/>
      <c r="P105" s="503">
        <f>SUM(P97:P104)</f>
        <v>0</v>
      </c>
      <c r="Q105" s="385"/>
      <c r="R105" s="505"/>
      <c r="S105" s="503">
        <f>SUM(S97:S104)</f>
        <v>0</v>
      </c>
      <c r="T105" s="385"/>
      <c r="U105" s="506"/>
      <c r="V105" s="503">
        <f>SUM(V97:V104)</f>
        <v>0</v>
      </c>
      <c r="W105" s="386"/>
      <c r="X105" s="506"/>
      <c r="Y105" s="503">
        <f>SUM(Y97:Y104)</f>
        <v>0</v>
      </c>
      <c r="Z105" s="386"/>
      <c r="AA105" s="506"/>
      <c r="AB105" s="503">
        <f>SUM(AB97:AB104)</f>
        <v>0</v>
      </c>
      <c r="AC105" s="386"/>
      <c r="AD105" s="506"/>
      <c r="AE105" s="503">
        <f>SUM(AE97:AE104)</f>
        <v>0</v>
      </c>
      <c r="AF105" s="472">
        <f>SUM(L105+O105+R105+U105+X105+AA105+AD105)</f>
        <v>0</v>
      </c>
      <c r="AG105" s="387"/>
      <c r="AH105" s="387"/>
    </row>
    <row r="106" spans="1:34" ht="35.25" customHeight="1" thickBot="1" x14ac:dyDescent="0.3">
      <c r="A106" s="374"/>
      <c r="B106" s="375"/>
      <c r="C106" s="376"/>
      <c r="D106" s="376"/>
      <c r="E106" s="376"/>
      <c r="F106" s="376"/>
      <c r="G106" s="377" t="s">
        <v>96</v>
      </c>
      <c r="H106" s="378">
        <f>SUM(H11+H21+H30+H42+H50+H58+H69+H81+H88+H95++H105)</f>
        <v>0</v>
      </c>
      <c r="I106" s="494">
        <f>SUM(I11+I21+I30+I42+I50+I58+I69+I81+I88+I95++I105)</f>
        <v>0</v>
      </c>
      <c r="J106" s="495">
        <f>SUM(J11+J21+J30+J42+J50+J58+J69+J81+J88+J95+J105)</f>
        <v>0</v>
      </c>
      <c r="K106" s="496"/>
      <c r="L106" s="497">
        <f>SUM(L11+L21+L30+L42+L50+L58+L69++L81+L88+L95+L104)</f>
        <v>0</v>
      </c>
      <c r="M106" s="495">
        <f>SUM(M11+M21+M30+M42+M50+M58+M69+M81+M88+M95+M105)</f>
        <v>0</v>
      </c>
      <c r="N106" s="496"/>
      <c r="O106" s="497">
        <f>SUM(O11+O21+O30+O42+O50+O58+O69++O81+O88+O95+O104)</f>
        <v>0</v>
      </c>
      <c r="P106" s="495">
        <f>SUM(P11+P21+P30+P42+P50+P58+P69+P81+P88+P95+P105)</f>
        <v>0</v>
      </c>
      <c r="Q106" s="496"/>
      <c r="R106" s="497">
        <f>SUM(R11+R21+R30+R42+R50+R58+R69++R81+R88+R95+R104)</f>
        <v>0</v>
      </c>
      <c r="S106" s="495">
        <f>SUM(S11+S21+S30+S42+S50+S58+S69+S81+S88+S95+S105)</f>
        <v>0</v>
      </c>
      <c r="T106" s="496"/>
      <c r="U106" s="497">
        <f>SUM(U11+U21+U30+U42+U50+U58+U69++U81+U88+U95+U104)</f>
        <v>0</v>
      </c>
      <c r="V106" s="495">
        <f>SUM(V11+V21+V30+V42+V50+V58+V69+V81+V88+V95+V105)</f>
        <v>0</v>
      </c>
      <c r="W106" s="498"/>
      <c r="X106" s="499">
        <f>SUM(X11+X21+X30+X42+X50+X58+X69+X81+X88+X95+X105)</f>
        <v>0</v>
      </c>
      <c r="Y106" s="495">
        <f>SUM(Y11+Y21+Y30+Y42+Y50+Y58+Y69+Y81+Y88+Y95+Y105)</f>
        <v>0</v>
      </c>
      <c r="Z106" s="498"/>
      <c r="AA106" s="499">
        <f>SUM(AA11+AA21+AA30+AA42+AA50+AA58+AA69+AA81+AA88+AA95+AA105)</f>
        <v>0</v>
      </c>
      <c r="AB106" s="495">
        <f>SUM(AB11+AB21+AB30+AB42+AB50+AB58+AB69+AB81+AB88+AB95+AB105)</f>
        <v>0</v>
      </c>
      <c r="AC106" s="498"/>
      <c r="AD106" s="499">
        <f>SUM(AD11+AD21+AD30+AD42+AD50+AD58+AD69+AD81+AD88+AD95+AD105)</f>
        <v>0</v>
      </c>
      <c r="AE106" s="501">
        <f>SUM(AE11+AE21+AE30+AE42+AE50+AE58+AE69+AE81+AE88+AE95+AE105)</f>
        <v>0</v>
      </c>
      <c r="AF106" s="500">
        <f>SUM(AF11+AF21+AF30+AF42+AF50+AF58+AF69+AF81+AF88+AF95+AF105)</f>
        <v>0</v>
      </c>
      <c r="AH106" s="266"/>
    </row>
    <row r="107" spans="1:34" ht="36" x14ac:dyDescent="0.25">
      <c r="G107" s="62" t="s">
        <v>87</v>
      </c>
      <c r="H107" s="372"/>
      <c r="AD107" s="263" t="s">
        <v>88</v>
      </c>
      <c r="AE107" s="264">
        <f>AE105+AE95+AE88+AE81+AE69+AE58+AE50+AE42+AE30+AE21+AE11</f>
        <v>0</v>
      </c>
      <c r="AF107" s="265">
        <f>AF105+AF95+AF88+AF81+AF69+AF58+AF50+AF42+AF30+AF21+AF11</f>
        <v>0</v>
      </c>
    </row>
    <row r="108" spans="1:34" x14ac:dyDescent="0.25">
      <c r="H108" s="373"/>
    </row>
    <row r="109" spans="1:34" x14ac:dyDescent="0.25">
      <c r="H109" s="373"/>
    </row>
    <row r="110" spans="1:34" x14ac:dyDescent="0.25">
      <c r="H110" s="373"/>
    </row>
    <row r="111" spans="1:34" x14ac:dyDescent="0.25">
      <c r="H111" s="373"/>
    </row>
    <row r="112" spans="1:34" x14ac:dyDescent="0.25">
      <c r="H112" s="373"/>
    </row>
    <row r="113" spans="8:8" x14ac:dyDescent="0.25">
      <c r="H113" s="373"/>
    </row>
    <row r="114" spans="8:8" x14ac:dyDescent="0.25">
      <c r="H114" s="373"/>
    </row>
    <row r="115" spans="8:8" x14ac:dyDescent="0.25">
      <c r="H115" s="373"/>
    </row>
    <row r="116" spans="8:8" x14ac:dyDescent="0.25">
      <c r="H116" s="373"/>
    </row>
    <row r="117" spans="8:8" x14ac:dyDescent="0.25">
      <c r="H117" s="373"/>
    </row>
    <row r="118" spans="8:8" x14ac:dyDescent="0.25">
      <c r="H118" s="373"/>
    </row>
    <row r="119" spans="8:8" x14ac:dyDescent="0.25">
      <c r="H119" s="373"/>
    </row>
    <row r="120" spans="8:8" x14ac:dyDescent="0.25">
      <c r="H120" s="373"/>
    </row>
    <row r="121" spans="8:8" x14ac:dyDescent="0.25">
      <c r="H121" s="373"/>
    </row>
    <row r="122" spans="8:8" x14ac:dyDescent="0.25">
      <c r="H122" s="373"/>
    </row>
    <row r="123" spans="8:8" x14ac:dyDescent="0.25">
      <c r="H123" s="373"/>
    </row>
    <row r="124" spans="8:8" x14ac:dyDescent="0.25">
      <c r="H124" s="373"/>
    </row>
    <row r="125" spans="8:8" x14ac:dyDescent="0.25">
      <c r="H125" s="373"/>
    </row>
    <row r="126" spans="8:8" x14ac:dyDescent="0.25">
      <c r="H126" s="373"/>
    </row>
    <row r="127" spans="8:8" x14ac:dyDescent="0.25">
      <c r="H127" s="373"/>
    </row>
    <row r="128" spans="8:8" x14ac:dyDescent="0.25">
      <c r="H128" s="373"/>
    </row>
    <row r="129" spans="8:8" x14ac:dyDescent="0.25">
      <c r="H129" s="373"/>
    </row>
    <row r="130" spans="8:8" x14ac:dyDescent="0.25">
      <c r="H130" s="373"/>
    </row>
    <row r="131" spans="8:8" x14ac:dyDescent="0.25">
      <c r="H131" s="373"/>
    </row>
    <row r="132" spans="8:8" x14ac:dyDescent="0.25">
      <c r="H132" s="373"/>
    </row>
    <row r="133" spans="8:8" x14ac:dyDescent="0.25">
      <c r="H133" s="373"/>
    </row>
    <row r="134" spans="8:8" x14ac:dyDescent="0.25">
      <c r="H134" s="373"/>
    </row>
    <row r="135" spans="8:8" x14ac:dyDescent="0.25">
      <c r="H135" s="373"/>
    </row>
    <row r="136" spans="8:8" x14ac:dyDescent="0.25">
      <c r="H136" s="373"/>
    </row>
    <row r="137" spans="8:8" x14ac:dyDescent="0.25">
      <c r="H137" s="373"/>
    </row>
    <row r="138" spans="8:8" x14ac:dyDescent="0.25">
      <c r="H138" s="373"/>
    </row>
    <row r="139" spans="8:8" x14ac:dyDescent="0.25">
      <c r="H139" s="373"/>
    </row>
    <row r="140" spans="8:8" x14ac:dyDescent="0.25">
      <c r="H140" s="373"/>
    </row>
    <row r="141" spans="8:8" x14ac:dyDescent="0.25">
      <c r="H141" s="373"/>
    </row>
    <row r="142" spans="8:8" x14ac:dyDescent="0.25">
      <c r="H142" s="373"/>
    </row>
    <row r="143" spans="8:8" x14ac:dyDescent="0.25">
      <c r="H143" s="373"/>
    </row>
    <row r="144" spans="8:8" x14ac:dyDescent="0.25">
      <c r="H144" s="373"/>
    </row>
    <row r="145" spans="8:8" x14ac:dyDescent="0.25">
      <c r="H145" s="373"/>
    </row>
    <row r="146" spans="8:8" x14ac:dyDescent="0.25">
      <c r="H146" s="373"/>
    </row>
    <row r="147" spans="8:8" x14ac:dyDescent="0.25">
      <c r="H147" s="373"/>
    </row>
    <row r="148" spans="8:8" x14ac:dyDescent="0.25">
      <c r="H148" s="373"/>
    </row>
    <row r="149" spans="8:8" x14ac:dyDescent="0.25">
      <c r="H149" s="373"/>
    </row>
    <row r="150" spans="8:8" x14ac:dyDescent="0.25">
      <c r="H150" s="373"/>
    </row>
    <row r="151" spans="8:8" x14ac:dyDescent="0.25">
      <c r="H151" s="373"/>
    </row>
    <row r="152" spans="8:8" x14ac:dyDescent="0.25">
      <c r="H152" s="373"/>
    </row>
    <row r="153" spans="8:8" x14ac:dyDescent="0.25">
      <c r="H153" s="373"/>
    </row>
    <row r="154" spans="8:8" x14ac:dyDescent="0.25">
      <c r="H154" s="373"/>
    </row>
    <row r="155" spans="8:8" x14ac:dyDescent="0.25">
      <c r="H155" s="373"/>
    </row>
    <row r="156" spans="8:8" x14ac:dyDescent="0.25">
      <c r="H156" s="373"/>
    </row>
    <row r="157" spans="8:8" x14ac:dyDescent="0.25">
      <c r="H157" s="373"/>
    </row>
    <row r="158" spans="8:8" x14ac:dyDescent="0.25">
      <c r="H158" s="373"/>
    </row>
    <row r="159" spans="8:8" x14ac:dyDescent="0.25">
      <c r="H159" s="373"/>
    </row>
    <row r="160" spans="8:8" x14ac:dyDescent="0.25">
      <c r="H160" s="373"/>
    </row>
    <row r="161" spans="8:8" x14ac:dyDescent="0.25">
      <c r="H161" s="373"/>
    </row>
    <row r="162" spans="8:8" x14ac:dyDescent="0.25">
      <c r="H162" s="373"/>
    </row>
    <row r="163" spans="8:8" x14ac:dyDescent="0.25">
      <c r="H163" s="373"/>
    </row>
    <row r="164" spans="8:8" x14ac:dyDescent="0.25">
      <c r="H164" s="373"/>
    </row>
    <row r="165" spans="8:8" x14ac:dyDescent="0.25">
      <c r="H165" s="373"/>
    </row>
    <row r="166" spans="8:8" x14ac:dyDescent="0.25">
      <c r="H166" s="373"/>
    </row>
    <row r="167" spans="8:8" x14ac:dyDescent="0.25">
      <c r="H167" s="373"/>
    </row>
    <row r="168" spans="8:8" x14ac:dyDescent="0.25">
      <c r="H168" s="373"/>
    </row>
    <row r="169" spans="8:8" x14ac:dyDescent="0.25">
      <c r="H169" s="373"/>
    </row>
    <row r="170" spans="8:8" x14ac:dyDescent="0.25">
      <c r="H170" s="373"/>
    </row>
    <row r="171" spans="8:8" x14ac:dyDescent="0.25">
      <c r="H171" s="373"/>
    </row>
    <row r="172" spans="8:8" x14ac:dyDescent="0.25">
      <c r="H172" s="373"/>
    </row>
    <row r="173" spans="8:8" x14ac:dyDescent="0.25">
      <c r="H173" s="373"/>
    </row>
    <row r="174" spans="8:8" x14ac:dyDescent="0.25">
      <c r="H174" s="373"/>
    </row>
    <row r="175" spans="8:8" x14ac:dyDescent="0.25">
      <c r="H175" s="373"/>
    </row>
    <row r="176" spans="8:8" x14ac:dyDescent="0.25">
      <c r="H176" s="373"/>
    </row>
    <row r="177" spans="8:8" x14ac:dyDescent="0.25">
      <c r="H177" s="373"/>
    </row>
    <row r="178" spans="8:8" x14ac:dyDescent="0.25">
      <c r="H178" s="373"/>
    </row>
    <row r="179" spans="8:8" x14ac:dyDescent="0.25">
      <c r="H179" s="373"/>
    </row>
    <row r="180" spans="8:8" x14ac:dyDescent="0.25">
      <c r="H180" s="373"/>
    </row>
    <row r="181" spans="8:8" x14ac:dyDescent="0.25">
      <c r="H181" s="373"/>
    </row>
    <row r="182" spans="8:8" x14ac:dyDescent="0.25">
      <c r="H182" s="373"/>
    </row>
    <row r="183" spans="8:8" x14ac:dyDescent="0.25">
      <c r="H183" s="373"/>
    </row>
    <row r="184" spans="8:8" x14ac:dyDescent="0.25">
      <c r="H184" s="373"/>
    </row>
    <row r="185" spans="8:8" x14ac:dyDescent="0.25">
      <c r="H185" s="373"/>
    </row>
    <row r="186" spans="8:8" x14ac:dyDescent="0.25">
      <c r="H186" s="373"/>
    </row>
    <row r="187" spans="8:8" x14ac:dyDescent="0.25">
      <c r="H187" s="373"/>
    </row>
    <row r="188" spans="8:8" x14ac:dyDescent="0.25">
      <c r="H188" s="373"/>
    </row>
    <row r="189" spans="8:8" x14ac:dyDescent="0.25">
      <c r="H189" s="373"/>
    </row>
    <row r="190" spans="8:8" x14ac:dyDescent="0.25">
      <c r="H190" s="373"/>
    </row>
    <row r="191" spans="8:8" x14ac:dyDescent="0.25">
      <c r="H191" s="373"/>
    </row>
    <row r="192" spans="8:8" x14ac:dyDescent="0.25">
      <c r="H192" s="373"/>
    </row>
    <row r="193" spans="8:8" x14ac:dyDescent="0.25">
      <c r="H193" s="373"/>
    </row>
    <row r="194" spans="8:8" x14ac:dyDescent="0.25">
      <c r="H194" s="373"/>
    </row>
    <row r="195" spans="8:8" x14ac:dyDescent="0.25">
      <c r="H195" s="373"/>
    </row>
    <row r="196" spans="8:8" x14ac:dyDescent="0.25">
      <c r="H196" s="373"/>
    </row>
    <row r="197" spans="8:8" x14ac:dyDescent="0.25">
      <c r="H197" s="373"/>
    </row>
    <row r="198" spans="8:8" x14ac:dyDescent="0.25">
      <c r="H198" s="373"/>
    </row>
    <row r="199" spans="8:8" x14ac:dyDescent="0.25">
      <c r="H199" s="373"/>
    </row>
    <row r="200" spans="8:8" x14ac:dyDescent="0.25">
      <c r="H200" s="373"/>
    </row>
    <row r="201" spans="8:8" x14ac:dyDescent="0.25">
      <c r="H201" s="373"/>
    </row>
    <row r="202" spans="8:8" x14ac:dyDescent="0.25">
      <c r="H202" s="373"/>
    </row>
    <row r="203" spans="8:8" x14ac:dyDescent="0.25">
      <c r="H203" s="373"/>
    </row>
    <row r="204" spans="8:8" x14ac:dyDescent="0.25">
      <c r="H204" s="373"/>
    </row>
    <row r="205" spans="8:8" x14ac:dyDescent="0.25">
      <c r="H205" s="373"/>
    </row>
    <row r="206" spans="8:8" x14ac:dyDescent="0.25">
      <c r="H206" s="373"/>
    </row>
    <row r="207" spans="8:8" x14ac:dyDescent="0.25">
      <c r="H207" s="373"/>
    </row>
    <row r="208" spans="8:8" x14ac:dyDescent="0.25">
      <c r="H208" s="373"/>
    </row>
    <row r="209" spans="8:8" x14ac:dyDescent="0.25">
      <c r="H209" s="373"/>
    </row>
    <row r="210" spans="8:8" x14ac:dyDescent="0.25">
      <c r="H210" s="373"/>
    </row>
    <row r="211" spans="8:8" x14ac:dyDescent="0.25">
      <c r="H211" s="373"/>
    </row>
    <row r="212" spans="8:8" x14ac:dyDescent="0.25">
      <c r="H212" s="373"/>
    </row>
    <row r="213" spans="8:8" x14ac:dyDescent="0.25">
      <c r="H213" s="373"/>
    </row>
    <row r="214" spans="8:8" x14ac:dyDescent="0.25">
      <c r="H214" s="373"/>
    </row>
    <row r="215" spans="8:8" x14ac:dyDescent="0.25">
      <c r="H215" s="373"/>
    </row>
    <row r="216" spans="8:8" x14ac:dyDescent="0.25">
      <c r="H216" s="373"/>
    </row>
    <row r="217" spans="8:8" x14ac:dyDescent="0.25">
      <c r="H217" s="373"/>
    </row>
    <row r="218" spans="8:8" x14ac:dyDescent="0.25">
      <c r="H218" s="373"/>
    </row>
    <row r="219" spans="8:8" x14ac:dyDescent="0.25">
      <c r="H219" s="373"/>
    </row>
    <row r="220" spans="8:8" x14ac:dyDescent="0.25">
      <c r="H220" s="373"/>
    </row>
    <row r="221" spans="8:8" x14ac:dyDescent="0.25">
      <c r="H221" s="373"/>
    </row>
    <row r="222" spans="8:8" x14ac:dyDescent="0.25">
      <c r="H222" s="373"/>
    </row>
    <row r="223" spans="8:8" x14ac:dyDescent="0.25">
      <c r="H223" s="373"/>
    </row>
    <row r="224" spans="8:8" x14ac:dyDescent="0.25">
      <c r="H224" s="373"/>
    </row>
    <row r="225" spans="8:8" x14ac:dyDescent="0.25">
      <c r="H225" s="373"/>
    </row>
    <row r="226" spans="8:8" x14ac:dyDescent="0.25">
      <c r="H226" s="373"/>
    </row>
    <row r="227" spans="8:8" x14ac:dyDescent="0.25">
      <c r="H227" s="373"/>
    </row>
    <row r="228" spans="8:8" x14ac:dyDescent="0.25">
      <c r="H228" s="373"/>
    </row>
    <row r="229" spans="8:8" x14ac:dyDescent="0.25">
      <c r="H229" s="373"/>
    </row>
    <row r="230" spans="8:8" x14ac:dyDescent="0.25">
      <c r="H230" s="373"/>
    </row>
    <row r="231" spans="8:8" x14ac:dyDescent="0.25">
      <c r="H231" s="373"/>
    </row>
    <row r="232" spans="8:8" x14ac:dyDescent="0.25">
      <c r="H232" s="373"/>
    </row>
    <row r="233" spans="8:8" x14ac:dyDescent="0.25">
      <c r="H233" s="373"/>
    </row>
    <row r="234" spans="8:8" x14ac:dyDescent="0.25">
      <c r="H234" s="373"/>
    </row>
    <row r="235" spans="8:8" x14ac:dyDescent="0.25">
      <c r="H235" s="373"/>
    </row>
    <row r="236" spans="8:8" x14ac:dyDescent="0.25">
      <c r="H236" s="373"/>
    </row>
    <row r="237" spans="8:8" x14ac:dyDescent="0.25">
      <c r="H237" s="373"/>
    </row>
    <row r="238" spans="8:8" x14ac:dyDescent="0.25">
      <c r="H238" s="373"/>
    </row>
    <row r="239" spans="8:8" x14ac:dyDescent="0.25">
      <c r="H239" s="373"/>
    </row>
    <row r="240" spans="8:8" x14ac:dyDescent="0.25">
      <c r="H240" s="373"/>
    </row>
    <row r="241" spans="8:8" x14ac:dyDescent="0.25">
      <c r="H241" s="373"/>
    </row>
    <row r="242" spans="8:8" x14ac:dyDescent="0.25">
      <c r="H242" s="373"/>
    </row>
    <row r="243" spans="8:8" x14ac:dyDescent="0.25">
      <c r="H243" s="373"/>
    </row>
    <row r="244" spans="8:8" x14ac:dyDescent="0.25">
      <c r="H244" s="373"/>
    </row>
    <row r="245" spans="8:8" x14ac:dyDescent="0.25">
      <c r="H245" s="373"/>
    </row>
    <row r="246" spans="8:8" x14ac:dyDescent="0.25">
      <c r="H246" s="373"/>
    </row>
    <row r="247" spans="8:8" x14ac:dyDescent="0.25">
      <c r="H247" s="373"/>
    </row>
    <row r="248" spans="8:8" x14ac:dyDescent="0.25">
      <c r="H248" s="373"/>
    </row>
    <row r="249" spans="8:8" x14ac:dyDescent="0.25">
      <c r="H249" s="373"/>
    </row>
    <row r="250" spans="8:8" x14ac:dyDescent="0.25">
      <c r="H250" s="373"/>
    </row>
    <row r="251" spans="8:8" x14ac:dyDescent="0.25">
      <c r="H251" s="373"/>
    </row>
    <row r="252" spans="8:8" x14ac:dyDescent="0.25">
      <c r="H252" s="373"/>
    </row>
    <row r="253" spans="8:8" x14ac:dyDescent="0.25">
      <c r="H253" s="373"/>
    </row>
    <row r="254" spans="8:8" x14ac:dyDescent="0.25">
      <c r="H254" s="373"/>
    </row>
    <row r="255" spans="8:8" x14ac:dyDescent="0.25">
      <c r="H255" s="373"/>
    </row>
    <row r="256" spans="8:8" x14ac:dyDescent="0.25">
      <c r="H256" s="373"/>
    </row>
    <row r="257" spans="8:8" x14ac:dyDescent="0.25">
      <c r="H257" s="373"/>
    </row>
    <row r="258" spans="8:8" x14ac:dyDescent="0.25">
      <c r="H258" s="373"/>
    </row>
    <row r="259" spans="8:8" x14ac:dyDescent="0.25">
      <c r="H259" s="373"/>
    </row>
    <row r="260" spans="8:8" x14ac:dyDescent="0.25">
      <c r="H260" s="373"/>
    </row>
    <row r="261" spans="8:8" x14ac:dyDescent="0.25">
      <c r="H261" s="373"/>
    </row>
    <row r="262" spans="8:8" x14ac:dyDescent="0.25">
      <c r="H262" s="373"/>
    </row>
    <row r="263" spans="8:8" x14ac:dyDescent="0.25">
      <c r="H263" s="373"/>
    </row>
    <row r="264" spans="8:8" x14ac:dyDescent="0.25">
      <c r="H264" s="373"/>
    </row>
    <row r="265" spans="8:8" x14ac:dyDescent="0.25">
      <c r="H265" s="373"/>
    </row>
    <row r="266" spans="8:8" x14ac:dyDescent="0.25">
      <c r="H266" s="373"/>
    </row>
    <row r="267" spans="8:8" x14ac:dyDescent="0.25">
      <c r="H267" s="373"/>
    </row>
    <row r="268" spans="8:8" x14ac:dyDescent="0.25">
      <c r="H268" s="373"/>
    </row>
    <row r="269" spans="8:8" x14ac:dyDescent="0.25">
      <c r="H269" s="373"/>
    </row>
    <row r="270" spans="8:8" x14ac:dyDescent="0.25">
      <c r="H270" s="373"/>
    </row>
    <row r="271" spans="8:8" x14ac:dyDescent="0.25">
      <c r="H271" s="373"/>
    </row>
    <row r="272" spans="8:8" x14ac:dyDescent="0.25">
      <c r="H272" s="373"/>
    </row>
    <row r="273" spans="8:8" x14ac:dyDescent="0.25">
      <c r="H273" s="373"/>
    </row>
    <row r="274" spans="8:8" x14ac:dyDescent="0.25">
      <c r="H274" s="373"/>
    </row>
    <row r="275" spans="8:8" x14ac:dyDescent="0.25">
      <c r="H275" s="373"/>
    </row>
    <row r="276" spans="8:8" x14ac:dyDescent="0.25">
      <c r="H276" s="373"/>
    </row>
    <row r="277" spans="8:8" x14ac:dyDescent="0.25">
      <c r="H277" s="373"/>
    </row>
    <row r="278" spans="8:8" x14ac:dyDescent="0.25">
      <c r="H278" s="373"/>
    </row>
    <row r="279" spans="8:8" x14ac:dyDescent="0.25">
      <c r="H279" s="373"/>
    </row>
    <row r="280" spans="8:8" x14ac:dyDescent="0.25">
      <c r="H280" s="373"/>
    </row>
    <row r="281" spans="8:8" x14ac:dyDescent="0.25">
      <c r="H281" s="373"/>
    </row>
    <row r="282" spans="8:8" x14ac:dyDescent="0.25">
      <c r="H282" s="373"/>
    </row>
    <row r="283" spans="8:8" x14ac:dyDescent="0.25">
      <c r="H283" s="373"/>
    </row>
    <row r="284" spans="8:8" x14ac:dyDescent="0.25">
      <c r="H284" s="373"/>
    </row>
    <row r="285" spans="8:8" x14ac:dyDescent="0.25">
      <c r="H285" s="373"/>
    </row>
    <row r="286" spans="8:8" x14ac:dyDescent="0.25">
      <c r="H286" s="373"/>
    </row>
    <row r="287" spans="8:8" x14ac:dyDescent="0.25">
      <c r="H287" s="373"/>
    </row>
    <row r="288" spans="8:8" x14ac:dyDescent="0.25">
      <c r="H288" s="373"/>
    </row>
    <row r="289" spans="8:8" x14ac:dyDescent="0.25">
      <c r="H289" s="373"/>
    </row>
    <row r="290" spans="8:8" x14ac:dyDescent="0.25">
      <c r="H290" s="373"/>
    </row>
    <row r="291" spans="8:8" x14ac:dyDescent="0.25">
      <c r="H291" s="373"/>
    </row>
    <row r="292" spans="8:8" x14ac:dyDescent="0.25">
      <c r="H292" s="373"/>
    </row>
    <row r="293" spans="8:8" x14ac:dyDescent="0.25">
      <c r="H293" s="373"/>
    </row>
    <row r="294" spans="8:8" x14ac:dyDescent="0.25">
      <c r="H294" s="373"/>
    </row>
    <row r="295" spans="8:8" x14ac:dyDescent="0.25">
      <c r="H295" s="373"/>
    </row>
    <row r="296" spans="8:8" x14ac:dyDescent="0.25">
      <c r="H296" s="373"/>
    </row>
    <row r="297" spans="8:8" x14ac:dyDescent="0.25">
      <c r="H297" s="373"/>
    </row>
    <row r="298" spans="8:8" x14ac:dyDescent="0.25">
      <c r="H298" s="373"/>
    </row>
    <row r="299" spans="8:8" x14ac:dyDescent="0.25">
      <c r="H299" s="373"/>
    </row>
    <row r="300" spans="8:8" x14ac:dyDescent="0.25">
      <c r="H300" s="373"/>
    </row>
    <row r="301" spans="8:8" x14ac:dyDescent="0.25">
      <c r="H301" s="373"/>
    </row>
    <row r="302" spans="8:8" x14ac:dyDescent="0.25">
      <c r="H302" s="373"/>
    </row>
    <row r="303" spans="8:8" x14ac:dyDescent="0.25">
      <c r="H303" s="373"/>
    </row>
    <row r="304" spans="8:8" x14ac:dyDescent="0.25">
      <c r="H304" s="373"/>
    </row>
    <row r="305" spans="8:8" x14ac:dyDescent="0.25">
      <c r="H305" s="373"/>
    </row>
    <row r="306" spans="8:8" x14ac:dyDescent="0.25">
      <c r="H306" s="373"/>
    </row>
    <row r="307" spans="8:8" x14ac:dyDescent="0.25">
      <c r="H307" s="373"/>
    </row>
    <row r="308" spans="8:8" x14ac:dyDescent="0.25">
      <c r="H308" s="373"/>
    </row>
    <row r="309" spans="8:8" x14ac:dyDescent="0.25">
      <c r="H309" s="373"/>
    </row>
    <row r="310" spans="8:8" x14ac:dyDescent="0.25">
      <c r="H310" s="373"/>
    </row>
    <row r="311" spans="8:8" x14ac:dyDescent="0.25">
      <c r="H311" s="373"/>
    </row>
    <row r="312" spans="8:8" x14ac:dyDescent="0.25">
      <c r="H312" s="373"/>
    </row>
    <row r="313" spans="8:8" x14ac:dyDescent="0.25">
      <c r="H313" s="373"/>
    </row>
    <row r="314" spans="8:8" x14ac:dyDescent="0.25">
      <c r="H314" s="373"/>
    </row>
    <row r="315" spans="8:8" x14ac:dyDescent="0.25">
      <c r="H315" s="373"/>
    </row>
    <row r="316" spans="8:8" x14ac:dyDescent="0.25">
      <c r="H316" s="373"/>
    </row>
    <row r="317" spans="8:8" x14ac:dyDescent="0.25">
      <c r="H317" s="373"/>
    </row>
    <row r="318" spans="8:8" x14ac:dyDescent="0.25">
      <c r="H318" s="373"/>
    </row>
    <row r="319" spans="8:8" x14ac:dyDescent="0.25">
      <c r="H319" s="373"/>
    </row>
    <row r="320" spans="8:8" x14ac:dyDescent="0.25">
      <c r="H320" s="373"/>
    </row>
    <row r="321" spans="8:8" x14ac:dyDescent="0.25">
      <c r="H321" s="373"/>
    </row>
    <row r="322" spans="8:8" x14ac:dyDescent="0.25">
      <c r="H322" s="373"/>
    </row>
    <row r="323" spans="8:8" x14ac:dyDescent="0.25">
      <c r="H323" s="373"/>
    </row>
    <row r="324" spans="8:8" x14ac:dyDescent="0.25">
      <c r="H324" s="373"/>
    </row>
    <row r="325" spans="8:8" x14ac:dyDescent="0.25">
      <c r="H325" s="373"/>
    </row>
    <row r="326" spans="8:8" x14ac:dyDescent="0.25">
      <c r="H326" s="373"/>
    </row>
    <row r="327" spans="8:8" x14ac:dyDescent="0.25">
      <c r="H327" s="373"/>
    </row>
    <row r="328" spans="8:8" x14ac:dyDescent="0.25">
      <c r="H328" s="373"/>
    </row>
    <row r="329" spans="8:8" x14ac:dyDescent="0.25">
      <c r="H329" s="373"/>
    </row>
    <row r="330" spans="8:8" x14ac:dyDescent="0.25">
      <c r="H330" s="373"/>
    </row>
    <row r="331" spans="8:8" x14ac:dyDescent="0.25">
      <c r="H331" s="373"/>
    </row>
    <row r="332" spans="8:8" x14ac:dyDescent="0.25">
      <c r="H332" s="373"/>
    </row>
    <row r="333" spans="8:8" x14ac:dyDescent="0.25">
      <c r="H333" s="373"/>
    </row>
    <row r="334" spans="8:8" x14ac:dyDescent="0.25">
      <c r="H334" s="373"/>
    </row>
    <row r="335" spans="8:8" x14ac:dyDescent="0.25">
      <c r="H335" s="373"/>
    </row>
    <row r="336" spans="8:8" x14ac:dyDescent="0.25">
      <c r="H336" s="373"/>
    </row>
    <row r="337" spans="8:8" x14ac:dyDescent="0.25">
      <c r="H337" s="373"/>
    </row>
    <row r="338" spans="8:8" x14ac:dyDescent="0.25">
      <c r="H338" s="373"/>
    </row>
    <row r="339" spans="8:8" x14ac:dyDescent="0.25">
      <c r="H339" s="373"/>
    </row>
    <row r="340" spans="8:8" x14ac:dyDescent="0.25">
      <c r="H340" s="373"/>
    </row>
    <row r="341" spans="8:8" x14ac:dyDescent="0.25">
      <c r="H341" s="373"/>
    </row>
    <row r="342" spans="8:8" x14ac:dyDescent="0.25">
      <c r="H342" s="373"/>
    </row>
    <row r="343" spans="8:8" x14ac:dyDescent="0.25">
      <c r="H343" s="373"/>
    </row>
    <row r="344" spans="8:8" x14ac:dyDescent="0.25">
      <c r="H344" s="373"/>
    </row>
    <row r="345" spans="8:8" x14ac:dyDescent="0.25">
      <c r="H345" s="373"/>
    </row>
    <row r="346" spans="8:8" x14ac:dyDescent="0.25">
      <c r="H346" s="373"/>
    </row>
    <row r="347" spans="8:8" x14ac:dyDescent="0.25">
      <c r="H347" s="373"/>
    </row>
    <row r="348" spans="8:8" x14ac:dyDescent="0.25">
      <c r="H348" s="373"/>
    </row>
    <row r="349" spans="8:8" x14ac:dyDescent="0.25">
      <c r="H349" s="373"/>
    </row>
    <row r="350" spans="8:8" x14ac:dyDescent="0.25">
      <c r="H350" s="373"/>
    </row>
    <row r="351" spans="8:8" x14ac:dyDescent="0.25">
      <c r="H351" s="373"/>
    </row>
    <row r="352" spans="8:8" x14ac:dyDescent="0.25">
      <c r="H352" s="373"/>
    </row>
    <row r="353" spans="8:8" x14ac:dyDescent="0.25">
      <c r="H353" s="373"/>
    </row>
    <row r="354" spans="8:8" x14ac:dyDescent="0.25">
      <c r="H354" s="373"/>
    </row>
    <row r="355" spans="8:8" x14ac:dyDescent="0.25">
      <c r="H355" s="373"/>
    </row>
    <row r="356" spans="8:8" x14ac:dyDescent="0.25">
      <c r="H356" s="373"/>
    </row>
    <row r="357" spans="8:8" x14ac:dyDescent="0.25">
      <c r="H357" s="373"/>
    </row>
    <row r="358" spans="8:8" x14ac:dyDescent="0.25">
      <c r="H358" s="373"/>
    </row>
    <row r="359" spans="8:8" x14ac:dyDescent="0.25">
      <c r="H359" s="373"/>
    </row>
    <row r="360" spans="8:8" x14ac:dyDescent="0.25">
      <c r="H360" s="373"/>
    </row>
    <row r="361" spans="8:8" x14ac:dyDescent="0.25">
      <c r="H361" s="373"/>
    </row>
    <row r="362" spans="8:8" x14ac:dyDescent="0.25">
      <c r="H362" s="373"/>
    </row>
    <row r="363" spans="8:8" x14ac:dyDescent="0.25">
      <c r="H363" s="373"/>
    </row>
    <row r="364" spans="8:8" x14ac:dyDescent="0.25">
      <c r="H364" s="373"/>
    </row>
    <row r="365" spans="8:8" x14ac:dyDescent="0.25">
      <c r="H365" s="373"/>
    </row>
    <row r="366" spans="8:8" x14ac:dyDescent="0.25">
      <c r="H366" s="373"/>
    </row>
    <row r="367" spans="8:8" x14ac:dyDescent="0.25">
      <c r="H367" s="373"/>
    </row>
    <row r="368" spans="8:8" x14ac:dyDescent="0.25">
      <c r="H368" s="373"/>
    </row>
    <row r="369" spans="8:8" x14ac:dyDescent="0.25">
      <c r="H369" s="373"/>
    </row>
    <row r="370" spans="8:8" x14ac:dyDescent="0.25">
      <c r="H370" s="373"/>
    </row>
    <row r="371" spans="8:8" x14ac:dyDescent="0.25">
      <c r="H371" s="373"/>
    </row>
    <row r="372" spans="8:8" x14ac:dyDescent="0.25">
      <c r="H372" s="373"/>
    </row>
    <row r="373" spans="8:8" x14ac:dyDescent="0.25">
      <c r="H373" s="373"/>
    </row>
    <row r="374" spans="8:8" x14ac:dyDescent="0.25">
      <c r="H374" s="373"/>
    </row>
    <row r="375" spans="8:8" x14ac:dyDescent="0.25">
      <c r="H375" s="373"/>
    </row>
    <row r="376" spans="8:8" x14ac:dyDescent="0.25">
      <c r="H376" s="373"/>
    </row>
    <row r="377" spans="8:8" x14ac:dyDescent="0.25">
      <c r="H377" s="373"/>
    </row>
    <row r="378" spans="8:8" x14ac:dyDescent="0.25">
      <c r="H378" s="373"/>
    </row>
    <row r="379" spans="8:8" x14ac:dyDescent="0.25">
      <c r="H379" s="373"/>
    </row>
    <row r="380" spans="8:8" x14ac:dyDescent="0.25">
      <c r="H380" s="373"/>
    </row>
    <row r="381" spans="8:8" x14ac:dyDescent="0.25">
      <c r="H381" s="373"/>
    </row>
    <row r="382" spans="8:8" x14ac:dyDescent="0.25">
      <c r="H382" s="373"/>
    </row>
    <row r="383" spans="8:8" x14ac:dyDescent="0.25">
      <c r="H383" s="373"/>
    </row>
    <row r="384" spans="8:8" x14ac:dyDescent="0.25">
      <c r="H384" s="373"/>
    </row>
    <row r="385" spans="8:8" x14ac:dyDescent="0.25">
      <c r="H385" s="373"/>
    </row>
    <row r="386" spans="8:8" x14ac:dyDescent="0.25">
      <c r="H386" s="373"/>
    </row>
    <row r="387" spans="8:8" x14ac:dyDescent="0.25">
      <c r="H387" s="373"/>
    </row>
    <row r="388" spans="8:8" x14ac:dyDescent="0.25">
      <c r="H388" s="373"/>
    </row>
    <row r="389" spans="8:8" x14ac:dyDescent="0.25">
      <c r="H389" s="373"/>
    </row>
    <row r="390" spans="8:8" x14ac:dyDescent="0.25">
      <c r="H390" s="373"/>
    </row>
    <row r="391" spans="8:8" x14ac:dyDescent="0.25">
      <c r="H391" s="373"/>
    </row>
    <row r="392" spans="8:8" x14ac:dyDescent="0.25">
      <c r="H392" s="373"/>
    </row>
    <row r="393" spans="8:8" x14ac:dyDescent="0.25">
      <c r="H393" s="373"/>
    </row>
    <row r="394" spans="8:8" x14ac:dyDescent="0.25">
      <c r="H394" s="373"/>
    </row>
    <row r="395" spans="8:8" x14ac:dyDescent="0.25">
      <c r="H395" s="373"/>
    </row>
    <row r="396" spans="8:8" x14ac:dyDescent="0.25">
      <c r="H396" s="373"/>
    </row>
    <row r="397" spans="8:8" x14ac:dyDescent="0.25">
      <c r="H397" s="373"/>
    </row>
    <row r="398" spans="8:8" x14ac:dyDescent="0.25">
      <c r="H398" s="373"/>
    </row>
    <row r="399" spans="8:8" x14ac:dyDescent="0.25">
      <c r="H399" s="373"/>
    </row>
    <row r="400" spans="8:8" x14ac:dyDescent="0.25">
      <c r="H400" s="373"/>
    </row>
    <row r="401" spans="8:8" x14ac:dyDescent="0.25">
      <c r="H401" s="373"/>
    </row>
    <row r="402" spans="8:8" x14ac:dyDescent="0.25">
      <c r="H402" s="373"/>
    </row>
    <row r="403" spans="8:8" x14ac:dyDescent="0.25">
      <c r="H403" s="373"/>
    </row>
    <row r="404" spans="8:8" x14ac:dyDescent="0.25">
      <c r="H404" s="373"/>
    </row>
    <row r="405" spans="8:8" x14ac:dyDescent="0.25">
      <c r="H405" s="373"/>
    </row>
    <row r="406" spans="8:8" x14ac:dyDescent="0.25">
      <c r="H406" s="373"/>
    </row>
    <row r="407" spans="8:8" x14ac:dyDescent="0.25">
      <c r="H407" s="373"/>
    </row>
    <row r="408" spans="8:8" x14ac:dyDescent="0.25">
      <c r="H408" s="373"/>
    </row>
    <row r="409" spans="8:8" x14ac:dyDescent="0.25">
      <c r="H409" s="373"/>
    </row>
    <row r="410" spans="8:8" x14ac:dyDescent="0.25">
      <c r="H410" s="373"/>
    </row>
    <row r="411" spans="8:8" x14ac:dyDescent="0.25">
      <c r="H411" s="373"/>
    </row>
    <row r="412" spans="8:8" x14ac:dyDescent="0.25">
      <c r="H412" s="373"/>
    </row>
    <row r="413" spans="8:8" x14ac:dyDescent="0.25">
      <c r="H413" s="373"/>
    </row>
    <row r="414" spans="8:8" x14ac:dyDescent="0.25">
      <c r="H414" s="373"/>
    </row>
    <row r="415" spans="8:8" x14ac:dyDescent="0.25">
      <c r="H415" s="373"/>
    </row>
    <row r="416" spans="8:8" x14ac:dyDescent="0.25">
      <c r="H416" s="373"/>
    </row>
    <row r="417" spans="8:8" x14ac:dyDescent="0.25">
      <c r="H417" s="373"/>
    </row>
    <row r="418" spans="8:8" x14ac:dyDescent="0.25">
      <c r="H418" s="373"/>
    </row>
    <row r="419" spans="8:8" x14ac:dyDescent="0.25">
      <c r="H419" s="373"/>
    </row>
    <row r="420" spans="8:8" x14ac:dyDescent="0.25">
      <c r="H420" s="373"/>
    </row>
    <row r="421" spans="8:8" x14ac:dyDescent="0.25">
      <c r="H421" s="373"/>
    </row>
    <row r="422" spans="8:8" x14ac:dyDescent="0.25">
      <c r="H422" s="373"/>
    </row>
    <row r="423" spans="8:8" x14ac:dyDescent="0.25">
      <c r="H423" s="373"/>
    </row>
    <row r="424" spans="8:8" x14ac:dyDescent="0.25">
      <c r="H424" s="373"/>
    </row>
    <row r="425" spans="8:8" x14ac:dyDescent="0.25">
      <c r="H425" s="373"/>
    </row>
    <row r="426" spans="8:8" x14ac:dyDescent="0.25">
      <c r="H426" s="373"/>
    </row>
    <row r="427" spans="8:8" x14ac:dyDescent="0.25">
      <c r="H427" s="373"/>
    </row>
    <row r="428" spans="8:8" x14ac:dyDescent="0.25">
      <c r="H428" s="373"/>
    </row>
    <row r="429" spans="8:8" x14ac:dyDescent="0.25">
      <c r="H429" s="373"/>
    </row>
    <row r="430" spans="8:8" x14ac:dyDescent="0.25">
      <c r="H430" s="373"/>
    </row>
    <row r="431" spans="8:8" x14ac:dyDescent="0.25">
      <c r="H431" s="373"/>
    </row>
    <row r="432" spans="8:8" x14ac:dyDescent="0.25">
      <c r="H432" s="373"/>
    </row>
    <row r="433" spans="8:8" x14ac:dyDescent="0.25">
      <c r="H433" s="373"/>
    </row>
    <row r="434" spans="8:8" x14ac:dyDescent="0.25">
      <c r="H434" s="373"/>
    </row>
    <row r="435" spans="8:8" x14ac:dyDescent="0.25">
      <c r="H435" s="373"/>
    </row>
    <row r="436" spans="8:8" x14ac:dyDescent="0.25">
      <c r="H436" s="373"/>
    </row>
    <row r="437" spans="8:8" x14ac:dyDescent="0.25">
      <c r="H437" s="373"/>
    </row>
    <row r="438" spans="8:8" x14ac:dyDescent="0.25">
      <c r="H438" s="373"/>
    </row>
    <row r="439" spans="8:8" x14ac:dyDescent="0.25">
      <c r="H439" s="373"/>
    </row>
    <row r="440" spans="8:8" x14ac:dyDescent="0.25">
      <c r="H440" s="373"/>
    </row>
    <row r="441" spans="8:8" x14ac:dyDescent="0.25">
      <c r="H441" s="373"/>
    </row>
    <row r="442" spans="8:8" x14ac:dyDescent="0.25">
      <c r="H442" s="373"/>
    </row>
    <row r="443" spans="8:8" x14ac:dyDescent="0.25">
      <c r="H443" s="373"/>
    </row>
    <row r="444" spans="8:8" x14ac:dyDescent="0.25">
      <c r="H444" s="373"/>
    </row>
    <row r="445" spans="8:8" x14ac:dyDescent="0.25">
      <c r="H445" s="373"/>
    </row>
    <row r="446" spans="8:8" x14ac:dyDescent="0.25">
      <c r="H446" s="373"/>
    </row>
    <row r="447" spans="8:8" x14ac:dyDescent="0.25">
      <c r="H447" s="373"/>
    </row>
    <row r="448" spans="8:8" x14ac:dyDescent="0.25">
      <c r="H448" s="373"/>
    </row>
    <row r="449" spans="8:8" x14ac:dyDescent="0.25">
      <c r="H449" s="373"/>
    </row>
    <row r="450" spans="8:8" x14ac:dyDescent="0.25">
      <c r="H450" s="373"/>
    </row>
    <row r="451" spans="8:8" x14ac:dyDescent="0.25">
      <c r="H451" s="373"/>
    </row>
    <row r="452" spans="8:8" x14ac:dyDescent="0.25">
      <c r="H452" s="373"/>
    </row>
    <row r="453" spans="8:8" x14ac:dyDescent="0.25">
      <c r="H453" s="373"/>
    </row>
    <row r="454" spans="8:8" x14ac:dyDescent="0.25">
      <c r="H454" s="373"/>
    </row>
    <row r="455" spans="8:8" x14ac:dyDescent="0.25">
      <c r="H455" s="373"/>
    </row>
    <row r="456" spans="8:8" x14ac:dyDescent="0.25">
      <c r="H456" s="373"/>
    </row>
    <row r="457" spans="8:8" x14ac:dyDescent="0.25">
      <c r="H457" s="373"/>
    </row>
    <row r="458" spans="8:8" x14ac:dyDescent="0.25">
      <c r="H458" s="373"/>
    </row>
    <row r="459" spans="8:8" x14ac:dyDescent="0.25">
      <c r="H459" s="373"/>
    </row>
    <row r="460" spans="8:8" x14ac:dyDescent="0.25">
      <c r="H460" s="373"/>
    </row>
    <row r="461" spans="8:8" x14ac:dyDescent="0.25">
      <c r="H461" s="373"/>
    </row>
    <row r="462" spans="8:8" x14ac:dyDescent="0.25">
      <c r="H462" s="373"/>
    </row>
    <row r="463" spans="8:8" x14ac:dyDescent="0.25">
      <c r="H463" s="373"/>
    </row>
    <row r="464" spans="8:8" x14ac:dyDescent="0.25">
      <c r="H464" s="373"/>
    </row>
    <row r="465" spans="8:8" x14ac:dyDescent="0.25">
      <c r="H465" s="373"/>
    </row>
    <row r="466" spans="8:8" x14ac:dyDescent="0.25">
      <c r="H466" s="373"/>
    </row>
    <row r="467" spans="8:8" x14ac:dyDescent="0.25">
      <c r="H467" s="373"/>
    </row>
    <row r="468" spans="8:8" x14ac:dyDescent="0.25">
      <c r="H468" s="373"/>
    </row>
    <row r="469" spans="8:8" x14ac:dyDescent="0.25">
      <c r="H469" s="373"/>
    </row>
    <row r="470" spans="8:8" x14ac:dyDescent="0.25">
      <c r="H470" s="373"/>
    </row>
    <row r="471" spans="8:8" x14ac:dyDescent="0.25">
      <c r="H471" s="373"/>
    </row>
    <row r="472" spans="8:8" x14ac:dyDescent="0.25">
      <c r="H472" s="373"/>
    </row>
    <row r="473" spans="8:8" x14ac:dyDescent="0.25">
      <c r="H473" s="373"/>
    </row>
    <row r="474" spans="8:8" x14ac:dyDescent="0.25">
      <c r="H474" s="373"/>
    </row>
    <row r="475" spans="8:8" x14ac:dyDescent="0.25">
      <c r="H475" s="373"/>
    </row>
    <row r="476" spans="8:8" x14ac:dyDescent="0.25">
      <c r="H476" s="373"/>
    </row>
    <row r="477" spans="8:8" x14ac:dyDescent="0.25">
      <c r="H477" s="373"/>
    </row>
    <row r="478" spans="8:8" x14ac:dyDescent="0.25">
      <c r="H478" s="373"/>
    </row>
    <row r="479" spans="8:8" x14ac:dyDescent="0.25">
      <c r="H479" s="373"/>
    </row>
    <row r="480" spans="8:8" x14ac:dyDescent="0.25">
      <c r="H480" s="373"/>
    </row>
    <row r="481" spans="8:8" x14ac:dyDescent="0.25">
      <c r="H481" s="373"/>
    </row>
    <row r="482" spans="8:8" x14ac:dyDescent="0.25">
      <c r="H482" s="373"/>
    </row>
    <row r="483" spans="8:8" x14ac:dyDescent="0.25">
      <c r="H483" s="373"/>
    </row>
    <row r="484" spans="8:8" x14ac:dyDescent="0.25">
      <c r="H484" s="373"/>
    </row>
    <row r="485" spans="8:8" x14ac:dyDescent="0.25">
      <c r="H485" s="373"/>
    </row>
    <row r="486" spans="8:8" x14ac:dyDescent="0.25">
      <c r="H486" s="373"/>
    </row>
    <row r="487" spans="8:8" x14ac:dyDescent="0.25">
      <c r="H487" s="373"/>
    </row>
    <row r="488" spans="8:8" x14ac:dyDescent="0.25">
      <c r="H488" s="373"/>
    </row>
    <row r="489" spans="8:8" x14ac:dyDescent="0.25">
      <c r="H489" s="373"/>
    </row>
    <row r="490" spans="8:8" x14ac:dyDescent="0.25">
      <c r="H490" s="373"/>
    </row>
    <row r="491" spans="8:8" x14ac:dyDescent="0.25">
      <c r="H491" s="373"/>
    </row>
    <row r="492" spans="8:8" x14ac:dyDescent="0.25">
      <c r="H492" s="373"/>
    </row>
    <row r="493" spans="8:8" x14ac:dyDescent="0.25">
      <c r="H493" s="373"/>
    </row>
    <row r="494" spans="8:8" x14ac:dyDescent="0.25">
      <c r="H494" s="373"/>
    </row>
    <row r="495" spans="8:8" x14ac:dyDescent="0.25">
      <c r="H495" s="373"/>
    </row>
    <row r="496" spans="8:8" x14ac:dyDescent="0.25">
      <c r="H496" s="373"/>
    </row>
    <row r="497" spans="8:8" x14ac:dyDescent="0.25">
      <c r="H497" s="373"/>
    </row>
    <row r="498" spans="8:8" x14ac:dyDescent="0.25">
      <c r="H498" s="373"/>
    </row>
    <row r="499" spans="8:8" x14ac:dyDescent="0.25">
      <c r="H499" s="373"/>
    </row>
    <row r="500" spans="8:8" x14ac:dyDescent="0.25">
      <c r="H500" s="373"/>
    </row>
    <row r="501" spans="8:8" x14ac:dyDescent="0.25">
      <c r="H501" s="373"/>
    </row>
    <row r="502" spans="8:8" x14ac:dyDescent="0.25">
      <c r="H502" s="373"/>
    </row>
    <row r="503" spans="8:8" x14ac:dyDescent="0.25">
      <c r="H503" s="373"/>
    </row>
    <row r="504" spans="8:8" x14ac:dyDescent="0.25">
      <c r="H504" s="373"/>
    </row>
    <row r="505" spans="8:8" x14ac:dyDescent="0.25">
      <c r="H505" s="373"/>
    </row>
    <row r="506" spans="8:8" x14ac:dyDescent="0.25">
      <c r="H506" s="373"/>
    </row>
    <row r="507" spans="8:8" x14ac:dyDescent="0.25">
      <c r="H507" s="373"/>
    </row>
    <row r="508" spans="8:8" x14ac:dyDescent="0.25">
      <c r="H508" s="373"/>
    </row>
    <row r="509" spans="8:8" x14ac:dyDescent="0.25">
      <c r="H509" s="373"/>
    </row>
    <row r="510" spans="8:8" x14ac:dyDescent="0.25">
      <c r="H510" s="373"/>
    </row>
    <row r="511" spans="8:8" x14ac:dyDescent="0.25">
      <c r="H511" s="373"/>
    </row>
    <row r="512" spans="8:8" x14ac:dyDescent="0.25">
      <c r="H512" s="373"/>
    </row>
    <row r="513" spans="8:8" x14ac:dyDescent="0.25">
      <c r="H513" s="373"/>
    </row>
    <row r="514" spans="8:8" x14ac:dyDescent="0.25">
      <c r="H514" s="373"/>
    </row>
    <row r="515" spans="8:8" x14ac:dyDescent="0.25">
      <c r="H515" s="373"/>
    </row>
    <row r="516" spans="8:8" x14ac:dyDescent="0.25">
      <c r="H516" s="373"/>
    </row>
    <row r="517" spans="8:8" x14ac:dyDescent="0.25">
      <c r="H517" s="373"/>
    </row>
    <row r="518" spans="8:8" x14ac:dyDescent="0.25">
      <c r="H518" s="373"/>
    </row>
    <row r="519" spans="8:8" x14ac:dyDescent="0.25">
      <c r="H519" s="373"/>
    </row>
    <row r="520" spans="8:8" x14ac:dyDescent="0.25">
      <c r="H520" s="373"/>
    </row>
    <row r="521" spans="8:8" x14ac:dyDescent="0.25">
      <c r="H521" s="373"/>
    </row>
    <row r="522" spans="8:8" x14ac:dyDescent="0.25">
      <c r="H522" s="373"/>
    </row>
    <row r="523" spans="8:8" x14ac:dyDescent="0.25">
      <c r="H523" s="373"/>
    </row>
    <row r="524" spans="8:8" x14ac:dyDescent="0.25">
      <c r="H524" s="373"/>
    </row>
    <row r="525" spans="8:8" x14ac:dyDescent="0.25">
      <c r="H525" s="373"/>
    </row>
    <row r="526" spans="8:8" x14ac:dyDescent="0.25">
      <c r="H526" s="373"/>
    </row>
    <row r="527" spans="8:8" x14ac:dyDescent="0.25">
      <c r="H527" s="373"/>
    </row>
    <row r="528" spans="8:8" x14ac:dyDescent="0.25">
      <c r="H528" s="373"/>
    </row>
    <row r="529" spans="8:8" x14ac:dyDescent="0.25">
      <c r="H529" s="373"/>
    </row>
    <row r="530" spans="8:8" x14ac:dyDescent="0.25">
      <c r="H530" s="373"/>
    </row>
    <row r="531" spans="8:8" x14ac:dyDescent="0.25">
      <c r="H531" s="373"/>
    </row>
    <row r="532" spans="8:8" x14ac:dyDescent="0.25">
      <c r="H532" s="373"/>
    </row>
    <row r="533" spans="8:8" x14ac:dyDescent="0.25">
      <c r="H533" s="373"/>
    </row>
    <row r="534" spans="8:8" x14ac:dyDescent="0.25">
      <c r="H534" s="373"/>
    </row>
    <row r="535" spans="8:8" x14ac:dyDescent="0.25">
      <c r="H535" s="373"/>
    </row>
    <row r="536" spans="8:8" x14ac:dyDescent="0.25">
      <c r="H536" s="373"/>
    </row>
    <row r="537" spans="8:8" x14ac:dyDescent="0.25">
      <c r="H537" s="373"/>
    </row>
    <row r="538" spans="8:8" x14ac:dyDescent="0.25">
      <c r="H538" s="373"/>
    </row>
    <row r="539" spans="8:8" x14ac:dyDescent="0.25">
      <c r="H539" s="373"/>
    </row>
    <row r="540" spans="8:8" x14ac:dyDescent="0.25">
      <c r="H540" s="373"/>
    </row>
    <row r="541" spans="8:8" x14ac:dyDescent="0.25">
      <c r="H541" s="373"/>
    </row>
    <row r="542" spans="8:8" x14ac:dyDescent="0.25">
      <c r="H542" s="373"/>
    </row>
    <row r="543" spans="8:8" x14ac:dyDescent="0.25">
      <c r="H543" s="373"/>
    </row>
    <row r="544" spans="8:8" x14ac:dyDescent="0.25">
      <c r="H544" s="373"/>
    </row>
    <row r="545" spans="8:8" x14ac:dyDescent="0.25">
      <c r="H545" s="373"/>
    </row>
    <row r="546" spans="8:8" x14ac:dyDescent="0.25">
      <c r="H546" s="373"/>
    </row>
    <row r="547" spans="8:8" x14ac:dyDescent="0.25">
      <c r="H547" s="373"/>
    </row>
    <row r="548" spans="8:8" x14ac:dyDescent="0.25">
      <c r="H548" s="373"/>
    </row>
    <row r="549" spans="8:8" x14ac:dyDescent="0.25">
      <c r="H549" s="373"/>
    </row>
    <row r="550" spans="8:8" x14ac:dyDescent="0.25">
      <c r="H550" s="373"/>
    </row>
    <row r="551" spans="8:8" x14ac:dyDescent="0.25">
      <c r="H551" s="373"/>
    </row>
    <row r="552" spans="8:8" x14ac:dyDescent="0.25">
      <c r="H552" s="373"/>
    </row>
    <row r="553" spans="8:8" x14ac:dyDescent="0.25">
      <c r="H553" s="373"/>
    </row>
    <row r="554" spans="8:8" x14ac:dyDescent="0.25">
      <c r="H554" s="373"/>
    </row>
    <row r="555" spans="8:8" x14ac:dyDescent="0.25">
      <c r="H555" s="373"/>
    </row>
    <row r="556" spans="8:8" x14ac:dyDescent="0.25">
      <c r="H556" s="373"/>
    </row>
    <row r="557" spans="8:8" x14ac:dyDescent="0.25">
      <c r="H557" s="373"/>
    </row>
    <row r="558" spans="8:8" x14ac:dyDescent="0.25">
      <c r="H558" s="373"/>
    </row>
    <row r="559" spans="8:8" x14ac:dyDescent="0.25">
      <c r="H559" s="373"/>
    </row>
    <row r="560" spans="8:8" x14ac:dyDescent="0.25">
      <c r="H560" s="373"/>
    </row>
    <row r="561" spans="8:8" x14ac:dyDescent="0.25">
      <c r="H561" s="373"/>
    </row>
    <row r="562" spans="8:8" x14ac:dyDescent="0.25">
      <c r="H562" s="373"/>
    </row>
    <row r="563" spans="8:8" x14ac:dyDescent="0.25">
      <c r="H563" s="373"/>
    </row>
    <row r="564" spans="8:8" x14ac:dyDescent="0.25">
      <c r="H564" s="373"/>
    </row>
    <row r="565" spans="8:8" x14ac:dyDescent="0.25">
      <c r="H565" s="373"/>
    </row>
    <row r="566" spans="8:8" x14ac:dyDescent="0.25">
      <c r="H566" s="373"/>
    </row>
    <row r="567" spans="8:8" x14ac:dyDescent="0.25">
      <c r="H567" s="373"/>
    </row>
    <row r="568" spans="8:8" x14ac:dyDescent="0.25">
      <c r="H568" s="373"/>
    </row>
    <row r="569" spans="8:8" x14ac:dyDescent="0.25">
      <c r="H569" s="373"/>
    </row>
    <row r="570" spans="8:8" x14ac:dyDescent="0.25">
      <c r="H570" s="373"/>
    </row>
    <row r="571" spans="8:8" x14ac:dyDescent="0.25">
      <c r="H571" s="373"/>
    </row>
    <row r="572" spans="8:8" x14ac:dyDescent="0.25">
      <c r="H572" s="373"/>
    </row>
    <row r="573" spans="8:8" x14ac:dyDescent="0.25">
      <c r="H573" s="373"/>
    </row>
    <row r="574" spans="8:8" x14ac:dyDescent="0.25">
      <c r="H574" s="373"/>
    </row>
    <row r="575" spans="8:8" x14ac:dyDescent="0.25">
      <c r="H575" s="373"/>
    </row>
    <row r="576" spans="8:8" x14ac:dyDescent="0.25">
      <c r="H576" s="373"/>
    </row>
    <row r="577" spans="8:8" x14ac:dyDescent="0.25">
      <c r="H577" s="373"/>
    </row>
    <row r="578" spans="8:8" x14ac:dyDescent="0.25">
      <c r="H578" s="373"/>
    </row>
    <row r="579" spans="8:8" x14ac:dyDescent="0.25">
      <c r="H579" s="373"/>
    </row>
    <row r="580" spans="8:8" x14ac:dyDescent="0.25">
      <c r="H580" s="373"/>
    </row>
    <row r="581" spans="8:8" x14ac:dyDescent="0.25">
      <c r="H581" s="373"/>
    </row>
    <row r="582" spans="8:8" x14ac:dyDescent="0.25">
      <c r="H582" s="373"/>
    </row>
    <row r="583" spans="8:8" x14ac:dyDescent="0.25">
      <c r="H583" s="373"/>
    </row>
    <row r="584" spans="8:8" x14ac:dyDescent="0.25">
      <c r="H584" s="373"/>
    </row>
    <row r="585" spans="8:8" x14ac:dyDescent="0.25">
      <c r="H585" s="373"/>
    </row>
    <row r="586" spans="8:8" x14ac:dyDescent="0.25">
      <c r="H586" s="373"/>
    </row>
    <row r="587" spans="8:8" x14ac:dyDescent="0.25">
      <c r="H587" s="373"/>
    </row>
    <row r="588" spans="8:8" x14ac:dyDescent="0.25">
      <c r="H588" s="373"/>
    </row>
    <row r="589" spans="8:8" x14ac:dyDescent="0.25">
      <c r="H589" s="373"/>
    </row>
    <row r="590" spans="8:8" x14ac:dyDescent="0.25">
      <c r="H590" s="373"/>
    </row>
    <row r="591" spans="8:8" x14ac:dyDescent="0.25">
      <c r="H591" s="373"/>
    </row>
    <row r="592" spans="8:8" x14ac:dyDescent="0.25">
      <c r="H592" s="373"/>
    </row>
    <row r="593" spans="8:8" x14ac:dyDescent="0.25">
      <c r="H593" s="373"/>
    </row>
    <row r="594" spans="8:8" x14ac:dyDescent="0.25">
      <c r="H594" s="373"/>
    </row>
    <row r="595" spans="8:8" x14ac:dyDescent="0.25">
      <c r="H595" s="373"/>
    </row>
    <row r="596" spans="8:8" x14ac:dyDescent="0.25">
      <c r="H596" s="373"/>
    </row>
    <row r="597" spans="8:8" x14ac:dyDescent="0.25">
      <c r="H597" s="373"/>
    </row>
    <row r="598" spans="8:8" x14ac:dyDescent="0.25">
      <c r="H598" s="373"/>
    </row>
    <row r="599" spans="8:8" x14ac:dyDescent="0.25">
      <c r="H599" s="373"/>
    </row>
    <row r="600" spans="8:8" x14ac:dyDescent="0.25">
      <c r="H600" s="373"/>
    </row>
    <row r="601" spans="8:8" x14ac:dyDescent="0.25">
      <c r="H601" s="373"/>
    </row>
    <row r="602" spans="8:8" x14ac:dyDescent="0.25">
      <c r="H602" s="373"/>
    </row>
    <row r="603" spans="8:8" x14ac:dyDescent="0.25">
      <c r="H603" s="373"/>
    </row>
    <row r="604" spans="8:8" x14ac:dyDescent="0.25">
      <c r="H604" s="373"/>
    </row>
    <row r="605" spans="8:8" x14ac:dyDescent="0.25">
      <c r="H605" s="373"/>
    </row>
    <row r="606" spans="8:8" x14ac:dyDescent="0.25">
      <c r="H606" s="373"/>
    </row>
    <row r="607" spans="8:8" x14ac:dyDescent="0.25">
      <c r="H607" s="373"/>
    </row>
    <row r="608" spans="8:8" x14ac:dyDescent="0.25">
      <c r="H608" s="373"/>
    </row>
    <row r="609" spans="8:8" x14ac:dyDescent="0.25">
      <c r="H609" s="373"/>
    </row>
    <row r="610" spans="8:8" x14ac:dyDescent="0.25">
      <c r="H610" s="373"/>
    </row>
    <row r="611" spans="8:8" x14ac:dyDescent="0.25">
      <c r="H611" s="373"/>
    </row>
    <row r="612" spans="8:8" x14ac:dyDescent="0.25">
      <c r="H612" s="373"/>
    </row>
    <row r="613" spans="8:8" x14ac:dyDescent="0.25">
      <c r="H613" s="373"/>
    </row>
    <row r="614" spans="8:8" x14ac:dyDescent="0.25">
      <c r="H614" s="373"/>
    </row>
    <row r="615" spans="8:8" x14ac:dyDescent="0.25">
      <c r="H615" s="373"/>
    </row>
    <row r="616" spans="8:8" x14ac:dyDescent="0.25">
      <c r="H616" s="373"/>
    </row>
    <row r="617" spans="8:8" x14ac:dyDescent="0.25">
      <c r="H617" s="373"/>
    </row>
    <row r="618" spans="8:8" x14ac:dyDescent="0.25">
      <c r="H618" s="373"/>
    </row>
    <row r="619" spans="8:8" x14ac:dyDescent="0.25">
      <c r="H619" s="373"/>
    </row>
    <row r="620" spans="8:8" x14ac:dyDescent="0.25">
      <c r="H620" s="373"/>
    </row>
    <row r="621" spans="8:8" x14ac:dyDescent="0.25">
      <c r="H621" s="373"/>
    </row>
    <row r="622" spans="8:8" x14ac:dyDescent="0.25">
      <c r="H622" s="373"/>
    </row>
    <row r="623" spans="8:8" x14ac:dyDescent="0.25">
      <c r="H623" s="373"/>
    </row>
    <row r="624" spans="8:8" x14ac:dyDescent="0.25">
      <c r="H624" s="373"/>
    </row>
    <row r="625" spans="8:8" x14ac:dyDescent="0.25">
      <c r="H625" s="373"/>
    </row>
    <row r="626" spans="8:8" x14ac:dyDescent="0.25">
      <c r="H626" s="373"/>
    </row>
    <row r="627" spans="8:8" x14ac:dyDescent="0.25">
      <c r="H627" s="373"/>
    </row>
    <row r="628" spans="8:8" x14ac:dyDescent="0.25">
      <c r="H628" s="373"/>
    </row>
    <row r="629" spans="8:8" x14ac:dyDescent="0.25">
      <c r="H629" s="373"/>
    </row>
    <row r="630" spans="8:8" x14ac:dyDescent="0.25">
      <c r="H630" s="373"/>
    </row>
    <row r="631" spans="8:8" x14ac:dyDescent="0.25">
      <c r="H631" s="373"/>
    </row>
    <row r="632" spans="8:8" x14ac:dyDescent="0.25">
      <c r="H632" s="373"/>
    </row>
    <row r="633" spans="8:8" x14ac:dyDescent="0.25">
      <c r="H633" s="373"/>
    </row>
    <row r="634" spans="8:8" x14ac:dyDescent="0.25">
      <c r="H634" s="373"/>
    </row>
    <row r="635" spans="8:8" x14ac:dyDescent="0.25">
      <c r="H635" s="373"/>
    </row>
    <row r="636" spans="8:8" x14ac:dyDescent="0.25">
      <c r="H636" s="373"/>
    </row>
    <row r="637" spans="8:8" x14ac:dyDescent="0.25">
      <c r="H637" s="373"/>
    </row>
    <row r="638" spans="8:8" x14ac:dyDescent="0.25">
      <c r="H638" s="373"/>
    </row>
    <row r="639" spans="8:8" x14ac:dyDescent="0.25">
      <c r="H639" s="373"/>
    </row>
    <row r="640" spans="8:8" x14ac:dyDescent="0.25">
      <c r="H640" s="373"/>
    </row>
    <row r="641" spans="8:8" x14ac:dyDescent="0.25">
      <c r="H641" s="373"/>
    </row>
    <row r="642" spans="8:8" x14ac:dyDescent="0.25">
      <c r="H642" s="373"/>
    </row>
    <row r="643" spans="8:8" x14ac:dyDescent="0.25">
      <c r="H643" s="373"/>
    </row>
    <row r="644" spans="8:8" x14ac:dyDescent="0.25">
      <c r="H644" s="373"/>
    </row>
    <row r="645" spans="8:8" x14ac:dyDescent="0.25">
      <c r="H645" s="373"/>
    </row>
    <row r="646" spans="8:8" x14ac:dyDescent="0.25">
      <c r="H646" s="373"/>
    </row>
    <row r="647" spans="8:8" x14ac:dyDescent="0.25">
      <c r="H647" s="373"/>
    </row>
    <row r="648" spans="8:8" x14ac:dyDescent="0.25">
      <c r="H648" s="373"/>
    </row>
    <row r="649" spans="8:8" x14ac:dyDescent="0.25">
      <c r="H649" s="373"/>
    </row>
    <row r="650" spans="8:8" x14ac:dyDescent="0.25">
      <c r="H650" s="373"/>
    </row>
    <row r="651" spans="8:8" x14ac:dyDescent="0.25">
      <c r="H651" s="373"/>
    </row>
    <row r="652" spans="8:8" x14ac:dyDescent="0.25">
      <c r="H652" s="373"/>
    </row>
    <row r="653" spans="8:8" x14ac:dyDescent="0.25">
      <c r="H653" s="373"/>
    </row>
    <row r="654" spans="8:8" x14ac:dyDescent="0.25">
      <c r="H654" s="373"/>
    </row>
    <row r="655" spans="8:8" x14ac:dyDescent="0.25">
      <c r="H655" s="373"/>
    </row>
    <row r="656" spans="8:8" x14ac:dyDescent="0.25">
      <c r="H656" s="373"/>
    </row>
    <row r="657" spans="8:8" x14ac:dyDescent="0.25">
      <c r="H657" s="373"/>
    </row>
    <row r="658" spans="8:8" x14ac:dyDescent="0.25">
      <c r="H658" s="373"/>
    </row>
    <row r="659" spans="8:8" x14ac:dyDescent="0.25">
      <c r="H659" s="373"/>
    </row>
    <row r="660" spans="8:8" x14ac:dyDescent="0.25">
      <c r="H660" s="373"/>
    </row>
    <row r="661" spans="8:8" x14ac:dyDescent="0.25">
      <c r="H661" s="373"/>
    </row>
    <row r="662" spans="8:8" x14ac:dyDescent="0.25">
      <c r="H662" s="373"/>
    </row>
    <row r="663" spans="8:8" x14ac:dyDescent="0.25">
      <c r="H663" s="373"/>
    </row>
    <row r="664" spans="8:8" x14ac:dyDescent="0.25">
      <c r="H664" s="373"/>
    </row>
    <row r="665" spans="8:8" x14ac:dyDescent="0.25">
      <c r="H665" s="373"/>
    </row>
    <row r="666" spans="8:8" x14ac:dyDescent="0.25">
      <c r="H666" s="373"/>
    </row>
    <row r="667" spans="8:8" x14ac:dyDescent="0.25">
      <c r="H667" s="373"/>
    </row>
    <row r="668" spans="8:8" x14ac:dyDescent="0.25">
      <c r="H668" s="373"/>
    </row>
    <row r="669" spans="8:8" x14ac:dyDescent="0.25">
      <c r="H669" s="373"/>
    </row>
    <row r="670" spans="8:8" x14ac:dyDescent="0.25">
      <c r="H670" s="373"/>
    </row>
    <row r="671" spans="8:8" x14ac:dyDescent="0.25">
      <c r="H671" s="373"/>
    </row>
    <row r="672" spans="8:8" x14ac:dyDescent="0.25">
      <c r="H672" s="373"/>
    </row>
    <row r="673" spans="8:8" x14ac:dyDescent="0.25">
      <c r="H673" s="373"/>
    </row>
    <row r="674" spans="8:8" x14ac:dyDescent="0.25">
      <c r="H674" s="373"/>
    </row>
    <row r="675" spans="8:8" x14ac:dyDescent="0.25">
      <c r="H675" s="373"/>
    </row>
    <row r="676" spans="8:8" x14ac:dyDescent="0.25">
      <c r="H676" s="373"/>
    </row>
    <row r="677" spans="8:8" x14ac:dyDescent="0.25">
      <c r="H677" s="373"/>
    </row>
    <row r="678" spans="8:8" x14ac:dyDescent="0.25">
      <c r="H678" s="373"/>
    </row>
    <row r="679" spans="8:8" x14ac:dyDescent="0.25">
      <c r="H679" s="373"/>
    </row>
    <row r="680" spans="8:8" x14ac:dyDescent="0.25">
      <c r="H680" s="373"/>
    </row>
    <row r="681" spans="8:8" x14ac:dyDescent="0.25">
      <c r="H681" s="373"/>
    </row>
    <row r="682" spans="8:8" x14ac:dyDescent="0.25">
      <c r="H682" s="373"/>
    </row>
    <row r="683" spans="8:8" x14ac:dyDescent="0.25">
      <c r="H683" s="373"/>
    </row>
    <row r="684" spans="8:8" x14ac:dyDescent="0.25">
      <c r="H684" s="373"/>
    </row>
    <row r="685" spans="8:8" x14ac:dyDescent="0.25">
      <c r="H685" s="373"/>
    </row>
    <row r="686" spans="8:8" x14ac:dyDescent="0.25">
      <c r="H686" s="373"/>
    </row>
    <row r="687" spans="8:8" x14ac:dyDescent="0.25">
      <c r="H687" s="373"/>
    </row>
    <row r="688" spans="8:8" x14ac:dyDescent="0.25">
      <c r="H688" s="373"/>
    </row>
    <row r="689" spans="8:8" x14ac:dyDescent="0.25">
      <c r="H689" s="373"/>
    </row>
    <row r="690" spans="8:8" x14ac:dyDescent="0.25">
      <c r="H690" s="373"/>
    </row>
    <row r="691" spans="8:8" x14ac:dyDescent="0.25">
      <c r="H691" s="373"/>
    </row>
    <row r="692" spans="8:8" x14ac:dyDescent="0.25">
      <c r="H692" s="373"/>
    </row>
    <row r="693" spans="8:8" x14ac:dyDescent="0.25">
      <c r="H693" s="373"/>
    </row>
    <row r="694" spans="8:8" x14ac:dyDescent="0.25">
      <c r="H694" s="373"/>
    </row>
    <row r="695" spans="8:8" x14ac:dyDescent="0.25">
      <c r="H695" s="373"/>
    </row>
    <row r="696" spans="8:8" x14ac:dyDescent="0.25">
      <c r="H696" s="373"/>
    </row>
    <row r="697" spans="8:8" x14ac:dyDescent="0.25">
      <c r="H697" s="373"/>
    </row>
    <row r="698" spans="8:8" x14ac:dyDescent="0.25">
      <c r="H698" s="373"/>
    </row>
    <row r="699" spans="8:8" x14ac:dyDescent="0.25">
      <c r="H699" s="373"/>
    </row>
    <row r="700" spans="8:8" x14ac:dyDescent="0.25">
      <c r="H700" s="373"/>
    </row>
    <row r="701" spans="8:8" x14ac:dyDescent="0.25">
      <c r="H701" s="373"/>
    </row>
    <row r="702" spans="8:8" x14ac:dyDescent="0.25">
      <c r="H702" s="373"/>
    </row>
    <row r="703" spans="8:8" x14ac:dyDescent="0.25">
      <c r="H703" s="373"/>
    </row>
    <row r="704" spans="8:8" x14ac:dyDescent="0.25">
      <c r="H704" s="373"/>
    </row>
    <row r="705" spans="8:8" x14ac:dyDescent="0.25">
      <c r="H705" s="373"/>
    </row>
    <row r="706" spans="8:8" x14ac:dyDescent="0.25">
      <c r="H706" s="373"/>
    </row>
    <row r="707" spans="8:8" x14ac:dyDescent="0.25">
      <c r="H707" s="373"/>
    </row>
    <row r="708" spans="8:8" x14ac:dyDescent="0.25">
      <c r="H708" s="373"/>
    </row>
    <row r="709" spans="8:8" x14ac:dyDescent="0.25">
      <c r="H709" s="373"/>
    </row>
    <row r="710" spans="8:8" x14ac:dyDescent="0.25">
      <c r="H710" s="373"/>
    </row>
    <row r="711" spans="8:8" x14ac:dyDescent="0.25">
      <c r="H711" s="373"/>
    </row>
    <row r="712" spans="8:8" x14ac:dyDescent="0.25">
      <c r="H712" s="373"/>
    </row>
    <row r="713" spans="8:8" x14ac:dyDescent="0.25">
      <c r="H713" s="373"/>
    </row>
    <row r="714" spans="8:8" x14ac:dyDescent="0.25">
      <c r="H714" s="373"/>
    </row>
    <row r="715" spans="8:8" x14ac:dyDescent="0.25">
      <c r="H715" s="373"/>
    </row>
    <row r="716" spans="8:8" x14ac:dyDescent="0.25">
      <c r="H716" s="373"/>
    </row>
    <row r="717" spans="8:8" x14ac:dyDescent="0.25">
      <c r="H717" s="373"/>
    </row>
    <row r="718" spans="8:8" x14ac:dyDescent="0.25">
      <c r="H718" s="373"/>
    </row>
    <row r="719" spans="8:8" x14ac:dyDescent="0.25">
      <c r="H719" s="373"/>
    </row>
    <row r="720" spans="8:8" x14ac:dyDescent="0.25">
      <c r="H720" s="373"/>
    </row>
    <row r="721" spans="8:8" x14ac:dyDescent="0.25">
      <c r="H721" s="373"/>
    </row>
    <row r="722" spans="8:8" x14ac:dyDescent="0.25">
      <c r="H722" s="373"/>
    </row>
    <row r="723" spans="8:8" x14ac:dyDescent="0.25">
      <c r="H723" s="373"/>
    </row>
    <row r="724" spans="8:8" x14ac:dyDescent="0.25">
      <c r="H724" s="373"/>
    </row>
    <row r="725" spans="8:8" x14ac:dyDescent="0.25">
      <c r="H725" s="373"/>
    </row>
    <row r="726" spans="8:8" x14ac:dyDescent="0.25">
      <c r="H726" s="373"/>
    </row>
    <row r="727" spans="8:8" x14ac:dyDescent="0.25">
      <c r="H727" s="373"/>
    </row>
    <row r="728" spans="8:8" x14ac:dyDescent="0.25">
      <c r="H728" s="373"/>
    </row>
    <row r="729" spans="8:8" x14ac:dyDescent="0.25">
      <c r="H729" s="373"/>
    </row>
    <row r="730" spans="8:8" x14ac:dyDescent="0.25">
      <c r="H730" s="373"/>
    </row>
    <row r="731" spans="8:8" x14ac:dyDescent="0.25">
      <c r="H731" s="373"/>
    </row>
    <row r="732" spans="8:8" x14ac:dyDescent="0.25">
      <c r="H732" s="373"/>
    </row>
    <row r="733" spans="8:8" x14ac:dyDescent="0.25">
      <c r="H733" s="373"/>
    </row>
    <row r="734" spans="8:8" x14ac:dyDescent="0.25">
      <c r="H734" s="373"/>
    </row>
    <row r="735" spans="8:8" x14ac:dyDescent="0.25">
      <c r="H735" s="373"/>
    </row>
    <row r="736" spans="8:8" x14ac:dyDescent="0.25">
      <c r="H736" s="373"/>
    </row>
    <row r="737" spans="8:8" x14ac:dyDescent="0.25">
      <c r="H737" s="373"/>
    </row>
    <row r="738" spans="8:8" x14ac:dyDescent="0.25">
      <c r="H738" s="373"/>
    </row>
    <row r="739" spans="8:8" x14ac:dyDescent="0.25">
      <c r="H739" s="373"/>
    </row>
    <row r="740" spans="8:8" x14ac:dyDescent="0.25">
      <c r="H740" s="373"/>
    </row>
    <row r="741" spans="8:8" x14ac:dyDescent="0.25">
      <c r="H741" s="373"/>
    </row>
    <row r="742" spans="8:8" x14ac:dyDescent="0.25">
      <c r="H742" s="373"/>
    </row>
    <row r="743" spans="8:8" x14ac:dyDescent="0.25">
      <c r="H743" s="373"/>
    </row>
    <row r="744" spans="8:8" x14ac:dyDescent="0.25">
      <c r="H744" s="373"/>
    </row>
    <row r="745" spans="8:8" x14ac:dyDescent="0.25">
      <c r="H745" s="373"/>
    </row>
    <row r="746" spans="8:8" x14ac:dyDescent="0.25">
      <c r="H746" s="373"/>
    </row>
    <row r="747" spans="8:8" x14ac:dyDescent="0.25">
      <c r="H747" s="373"/>
    </row>
    <row r="748" spans="8:8" x14ac:dyDescent="0.25">
      <c r="H748" s="373"/>
    </row>
    <row r="749" spans="8:8" x14ac:dyDescent="0.25">
      <c r="H749" s="373"/>
    </row>
    <row r="750" spans="8:8" x14ac:dyDescent="0.25">
      <c r="H750" s="373"/>
    </row>
    <row r="751" spans="8:8" x14ac:dyDescent="0.25">
      <c r="H751" s="373"/>
    </row>
    <row r="752" spans="8:8" x14ac:dyDescent="0.25">
      <c r="H752" s="373"/>
    </row>
    <row r="753" spans="8:8" x14ac:dyDescent="0.25">
      <c r="H753" s="373"/>
    </row>
    <row r="754" spans="8:8" x14ac:dyDescent="0.25">
      <c r="H754" s="373"/>
    </row>
    <row r="755" spans="8:8" x14ac:dyDescent="0.25">
      <c r="H755" s="373"/>
    </row>
    <row r="756" spans="8:8" x14ac:dyDescent="0.25">
      <c r="H756" s="373"/>
    </row>
    <row r="757" spans="8:8" x14ac:dyDescent="0.25">
      <c r="H757" s="373"/>
    </row>
    <row r="758" spans="8:8" x14ac:dyDescent="0.25">
      <c r="H758" s="373"/>
    </row>
    <row r="759" spans="8:8" x14ac:dyDescent="0.25">
      <c r="H759" s="373"/>
    </row>
    <row r="760" spans="8:8" x14ac:dyDescent="0.25">
      <c r="H760" s="373"/>
    </row>
    <row r="761" spans="8:8" x14ac:dyDescent="0.25">
      <c r="H761" s="373"/>
    </row>
    <row r="762" spans="8:8" x14ac:dyDescent="0.25">
      <c r="H762" s="373"/>
    </row>
    <row r="763" spans="8:8" x14ac:dyDescent="0.25">
      <c r="H763" s="373"/>
    </row>
    <row r="764" spans="8:8" x14ac:dyDescent="0.25">
      <c r="H764" s="373"/>
    </row>
    <row r="765" spans="8:8" x14ac:dyDescent="0.25">
      <c r="H765" s="373"/>
    </row>
    <row r="766" spans="8:8" x14ac:dyDescent="0.25">
      <c r="H766" s="373"/>
    </row>
    <row r="767" spans="8:8" x14ac:dyDescent="0.25">
      <c r="H767" s="373"/>
    </row>
    <row r="768" spans="8:8" x14ac:dyDescent="0.25">
      <c r="H768" s="373"/>
    </row>
    <row r="769" spans="8:8" x14ac:dyDescent="0.25">
      <c r="H769" s="373"/>
    </row>
    <row r="770" spans="8:8" x14ac:dyDescent="0.25">
      <c r="H770" s="373"/>
    </row>
    <row r="771" spans="8:8" x14ac:dyDescent="0.25">
      <c r="H771" s="373"/>
    </row>
    <row r="772" spans="8:8" x14ac:dyDescent="0.25">
      <c r="H772" s="373"/>
    </row>
    <row r="773" spans="8:8" x14ac:dyDescent="0.25">
      <c r="H773" s="373"/>
    </row>
    <row r="774" spans="8:8" x14ac:dyDescent="0.25">
      <c r="H774" s="373"/>
    </row>
    <row r="775" spans="8:8" x14ac:dyDescent="0.25">
      <c r="H775" s="373"/>
    </row>
    <row r="776" spans="8:8" x14ac:dyDescent="0.25">
      <c r="H776" s="373"/>
    </row>
    <row r="777" spans="8:8" x14ac:dyDescent="0.25">
      <c r="H777" s="373"/>
    </row>
    <row r="778" spans="8:8" x14ac:dyDescent="0.25">
      <c r="H778" s="373"/>
    </row>
    <row r="779" spans="8:8" x14ac:dyDescent="0.25">
      <c r="H779" s="373"/>
    </row>
    <row r="780" spans="8:8" x14ac:dyDescent="0.25">
      <c r="H780" s="373"/>
    </row>
    <row r="781" spans="8:8" x14ac:dyDescent="0.25">
      <c r="H781" s="373"/>
    </row>
    <row r="782" spans="8:8" x14ac:dyDescent="0.25">
      <c r="H782" s="373"/>
    </row>
    <row r="783" spans="8:8" x14ac:dyDescent="0.25">
      <c r="H783" s="373"/>
    </row>
    <row r="784" spans="8:8" x14ac:dyDescent="0.25">
      <c r="H784" s="373"/>
    </row>
    <row r="785" spans="8:8" x14ac:dyDescent="0.25">
      <c r="H785" s="373"/>
    </row>
    <row r="786" spans="8:8" x14ac:dyDescent="0.25">
      <c r="H786" s="373"/>
    </row>
    <row r="787" spans="8:8" x14ac:dyDescent="0.25">
      <c r="H787" s="373"/>
    </row>
    <row r="788" spans="8:8" x14ac:dyDescent="0.25">
      <c r="H788" s="373"/>
    </row>
    <row r="789" spans="8:8" x14ac:dyDescent="0.25">
      <c r="H789" s="373"/>
    </row>
    <row r="790" spans="8:8" x14ac:dyDescent="0.25">
      <c r="H790" s="373"/>
    </row>
    <row r="791" spans="8:8" x14ac:dyDescent="0.25">
      <c r="H791" s="373"/>
    </row>
    <row r="792" spans="8:8" x14ac:dyDescent="0.25">
      <c r="H792" s="373"/>
    </row>
    <row r="793" spans="8:8" x14ac:dyDescent="0.25">
      <c r="H793" s="373"/>
    </row>
    <row r="794" spans="8:8" x14ac:dyDescent="0.25">
      <c r="H794" s="373"/>
    </row>
    <row r="795" spans="8:8" x14ac:dyDescent="0.25">
      <c r="H795" s="373"/>
    </row>
    <row r="796" spans="8:8" x14ac:dyDescent="0.25">
      <c r="H796" s="373"/>
    </row>
    <row r="797" spans="8:8" x14ac:dyDescent="0.25">
      <c r="H797" s="373"/>
    </row>
    <row r="798" spans="8:8" x14ac:dyDescent="0.25">
      <c r="H798" s="373"/>
    </row>
    <row r="799" spans="8:8" x14ac:dyDescent="0.25">
      <c r="H799" s="373"/>
    </row>
    <row r="800" spans="8:8" x14ac:dyDescent="0.25">
      <c r="H800" s="373"/>
    </row>
    <row r="801" spans="8:8" x14ac:dyDescent="0.25">
      <c r="H801" s="373"/>
    </row>
    <row r="802" spans="8:8" x14ac:dyDescent="0.25">
      <c r="H802" s="373"/>
    </row>
    <row r="803" spans="8:8" x14ac:dyDescent="0.25">
      <c r="H803" s="373"/>
    </row>
    <row r="804" spans="8:8" x14ac:dyDescent="0.25">
      <c r="H804" s="373"/>
    </row>
    <row r="805" spans="8:8" x14ac:dyDescent="0.25">
      <c r="H805" s="373"/>
    </row>
    <row r="806" spans="8:8" x14ac:dyDescent="0.25">
      <c r="H806" s="373"/>
    </row>
    <row r="807" spans="8:8" x14ac:dyDescent="0.25">
      <c r="H807" s="373"/>
    </row>
    <row r="808" spans="8:8" x14ac:dyDescent="0.25">
      <c r="H808" s="373"/>
    </row>
    <row r="809" spans="8:8" x14ac:dyDescent="0.25">
      <c r="H809" s="373"/>
    </row>
    <row r="810" spans="8:8" x14ac:dyDescent="0.25">
      <c r="H810" s="373"/>
    </row>
    <row r="811" spans="8:8" x14ac:dyDescent="0.25">
      <c r="H811" s="373"/>
    </row>
    <row r="812" spans="8:8" x14ac:dyDescent="0.25">
      <c r="H812" s="373"/>
    </row>
    <row r="813" spans="8:8" x14ac:dyDescent="0.25">
      <c r="H813" s="373"/>
    </row>
    <row r="814" spans="8:8" x14ac:dyDescent="0.25">
      <c r="H814" s="373"/>
    </row>
    <row r="815" spans="8:8" x14ac:dyDescent="0.25">
      <c r="H815" s="373"/>
    </row>
    <row r="816" spans="8:8" x14ac:dyDescent="0.25">
      <c r="H816" s="373"/>
    </row>
    <row r="817" spans="8:8" x14ac:dyDescent="0.25">
      <c r="H817" s="373"/>
    </row>
    <row r="818" spans="8:8" x14ac:dyDescent="0.25">
      <c r="H818" s="373"/>
    </row>
    <row r="819" spans="8:8" x14ac:dyDescent="0.25">
      <c r="H819" s="373"/>
    </row>
    <row r="820" spans="8:8" x14ac:dyDescent="0.25">
      <c r="H820" s="373"/>
    </row>
    <row r="821" spans="8:8" x14ac:dyDescent="0.25">
      <c r="H821" s="373"/>
    </row>
    <row r="822" spans="8:8" x14ac:dyDescent="0.25">
      <c r="H822" s="373"/>
    </row>
    <row r="823" spans="8:8" x14ac:dyDescent="0.25">
      <c r="H823" s="373"/>
    </row>
    <row r="824" spans="8:8" x14ac:dyDescent="0.25">
      <c r="H824" s="373"/>
    </row>
    <row r="825" spans="8:8" x14ac:dyDescent="0.25">
      <c r="H825" s="373"/>
    </row>
    <row r="826" spans="8:8" x14ac:dyDescent="0.25">
      <c r="H826" s="373"/>
    </row>
    <row r="827" spans="8:8" x14ac:dyDescent="0.25">
      <c r="H827" s="373"/>
    </row>
    <row r="828" spans="8:8" x14ac:dyDescent="0.25">
      <c r="H828" s="373"/>
    </row>
    <row r="829" spans="8:8" x14ac:dyDescent="0.25">
      <c r="H829" s="373"/>
    </row>
    <row r="830" spans="8:8" x14ac:dyDescent="0.25">
      <c r="H830" s="373"/>
    </row>
    <row r="831" spans="8:8" x14ac:dyDescent="0.25">
      <c r="H831" s="373"/>
    </row>
    <row r="832" spans="8:8" x14ac:dyDescent="0.25">
      <c r="H832" s="373"/>
    </row>
    <row r="833" spans="8:8" x14ac:dyDescent="0.25">
      <c r="H833" s="373"/>
    </row>
    <row r="834" spans="8:8" x14ac:dyDescent="0.25">
      <c r="H834" s="373"/>
    </row>
    <row r="835" spans="8:8" x14ac:dyDescent="0.25">
      <c r="H835" s="373"/>
    </row>
    <row r="836" spans="8:8" x14ac:dyDescent="0.25">
      <c r="H836" s="373"/>
    </row>
    <row r="837" spans="8:8" x14ac:dyDescent="0.25">
      <c r="H837" s="373"/>
    </row>
    <row r="838" spans="8:8" x14ac:dyDescent="0.25">
      <c r="H838" s="373"/>
    </row>
    <row r="839" spans="8:8" x14ac:dyDescent="0.25">
      <c r="H839" s="373"/>
    </row>
    <row r="840" spans="8:8" x14ac:dyDescent="0.25">
      <c r="H840" s="373"/>
    </row>
    <row r="841" spans="8:8" x14ac:dyDescent="0.25">
      <c r="H841" s="373"/>
    </row>
    <row r="842" spans="8:8" x14ac:dyDescent="0.25">
      <c r="H842" s="373"/>
    </row>
    <row r="843" spans="8:8" x14ac:dyDescent="0.25">
      <c r="H843" s="373"/>
    </row>
    <row r="844" spans="8:8" x14ac:dyDescent="0.25">
      <c r="H844" s="373"/>
    </row>
    <row r="845" spans="8:8" x14ac:dyDescent="0.25">
      <c r="H845" s="373"/>
    </row>
    <row r="846" spans="8:8" x14ac:dyDescent="0.25">
      <c r="H846" s="373"/>
    </row>
    <row r="847" spans="8:8" x14ac:dyDescent="0.25">
      <c r="H847" s="373"/>
    </row>
    <row r="848" spans="8:8" x14ac:dyDescent="0.25">
      <c r="H848" s="373"/>
    </row>
    <row r="849" spans="8:8" x14ac:dyDescent="0.25">
      <c r="H849" s="373"/>
    </row>
    <row r="850" spans="8:8" x14ac:dyDescent="0.25">
      <c r="H850" s="373"/>
    </row>
    <row r="851" spans="8:8" x14ac:dyDescent="0.25">
      <c r="H851" s="373"/>
    </row>
    <row r="852" spans="8:8" x14ac:dyDescent="0.25">
      <c r="H852" s="373"/>
    </row>
    <row r="853" spans="8:8" x14ac:dyDescent="0.25">
      <c r="H853" s="373"/>
    </row>
    <row r="854" spans="8:8" x14ac:dyDescent="0.25">
      <c r="H854" s="373"/>
    </row>
    <row r="855" spans="8:8" x14ac:dyDescent="0.25">
      <c r="H855" s="373"/>
    </row>
    <row r="856" spans="8:8" x14ac:dyDescent="0.25">
      <c r="H856" s="373"/>
    </row>
    <row r="857" spans="8:8" x14ac:dyDescent="0.25">
      <c r="H857" s="373"/>
    </row>
    <row r="858" spans="8:8" x14ac:dyDescent="0.25">
      <c r="H858" s="373"/>
    </row>
    <row r="859" spans="8:8" x14ac:dyDescent="0.25">
      <c r="H859" s="373"/>
    </row>
    <row r="860" spans="8:8" x14ac:dyDescent="0.25">
      <c r="H860" s="373"/>
    </row>
    <row r="861" spans="8:8" x14ac:dyDescent="0.25">
      <c r="H861" s="373"/>
    </row>
    <row r="862" spans="8:8" x14ac:dyDescent="0.25">
      <c r="H862" s="373"/>
    </row>
    <row r="863" spans="8:8" x14ac:dyDescent="0.25">
      <c r="H863" s="373"/>
    </row>
    <row r="864" spans="8:8" x14ac:dyDescent="0.25">
      <c r="H864" s="373"/>
    </row>
    <row r="865" spans="8:8" x14ac:dyDescent="0.25">
      <c r="H865" s="373"/>
    </row>
    <row r="866" spans="8:8" x14ac:dyDescent="0.25">
      <c r="H866" s="373"/>
    </row>
    <row r="867" spans="8:8" x14ac:dyDescent="0.25">
      <c r="H867" s="373"/>
    </row>
    <row r="868" spans="8:8" x14ac:dyDescent="0.25">
      <c r="H868" s="373"/>
    </row>
    <row r="869" spans="8:8" x14ac:dyDescent="0.25">
      <c r="H869" s="373"/>
    </row>
    <row r="870" spans="8:8" x14ac:dyDescent="0.25">
      <c r="H870" s="373"/>
    </row>
    <row r="871" spans="8:8" x14ac:dyDescent="0.25">
      <c r="H871" s="373"/>
    </row>
    <row r="872" spans="8:8" x14ac:dyDescent="0.25">
      <c r="H872" s="373"/>
    </row>
    <row r="873" spans="8:8" x14ac:dyDescent="0.25">
      <c r="H873" s="373"/>
    </row>
    <row r="874" spans="8:8" x14ac:dyDescent="0.25">
      <c r="H874" s="373"/>
    </row>
    <row r="875" spans="8:8" x14ac:dyDescent="0.25">
      <c r="H875" s="373"/>
    </row>
    <row r="876" spans="8:8" x14ac:dyDescent="0.25">
      <c r="H876" s="373"/>
    </row>
    <row r="877" spans="8:8" x14ac:dyDescent="0.25">
      <c r="H877" s="373"/>
    </row>
    <row r="878" spans="8:8" x14ac:dyDescent="0.25">
      <c r="H878" s="373"/>
    </row>
    <row r="879" spans="8:8" x14ac:dyDescent="0.25">
      <c r="H879" s="373"/>
    </row>
    <row r="880" spans="8:8" x14ac:dyDescent="0.25">
      <c r="H880" s="373"/>
    </row>
    <row r="881" spans="8:8" x14ac:dyDescent="0.25">
      <c r="H881" s="373"/>
    </row>
    <row r="882" spans="8:8" x14ac:dyDescent="0.25">
      <c r="H882" s="373"/>
    </row>
    <row r="883" spans="8:8" x14ac:dyDescent="0.25">
      <c r="H883" s="373"/>
    </row>
    <row r="884" spans="8:8" x14ac:dyDescent="0.25">
      <c r="H884" s="373"/>
    </row>
    <row r="885" spans="8:8" x14ac:dyDescent="0.25">
      <c r="H885" s="373"/>
    </row>
    <row r="886" spans="8:8" x14ac:dyDescent="0.25">
      <c r="H886" s="373"/>
    </row>
    <row r="887" spans="8:8" x14ac:dyDescent="0.25">
      <c r="H887" s="373"/>
    </row>
    <row r="888" spans="8:8" x14ac:dyDescent="0.25">
      <c r="H888" s="373"/>
    </row>
    <row r="889" spans="8:8" x14ac:dyDescent="0.25">
      <c r="H889" s="373"/>
    </row>
    <row r="890" spans="8:8" x14ac:dyDescent="0.25">
      <c r="H890" s="373"/>
    </row>
    <row r="891" spans="8:8" x14ac:dyDescent="0.25">
      <c r="H891" s="373"/>
    </row>
    <row r="892" spans="8:8" x14ac:dyDescent="0.25">
      <c r="H892" s="373"/>
    </row>
    <row r="893" spans="8:8" x14ac:dyDescent="0.25">
      <c r="H893" s="373"/>
    </row>
    <row r="894" spans="8:8" x14ac:dyDescent="0.25">
      <c r="H894" s="373"/>
    </row>
    <row r="895" spans="8:8" x14ac:dyDescent="0.25">
      <c r="H895" s="373"/>
    </row>
    <row r="896" spans="8:8" x14ac:dyDescent="0.25">
      <c r="H896" s="373"/>
    </row>
    <row r="897" spans="8:8" x14ac:dyDescent="0.25">
      <c r="H897" s="373"/>
    </row>
    <row r="898" spans="8:8" x14ac:dyDescent="0.25">
      <c r="H898" s="373"/>
    </row>
    <row r="899" spans="8:8" x14ac:dyDescent="0.25">
      <c r="H899" s="373"/>
    </row>
    <row r="900" spans="8:8" x14ac:dyDescent="0.25">
      <c r="H900" s="373"/>
    </row>
    <row r="901" spans="8:8" x14ac:dyDescent="0.25">
      <c r="H901" s="373"/>
    </row>
    <row r="902" spans="8:8" x14ac:dyDescent="0.25">
      <c r="H902" s="373"/>
    </row>
    <row r="903" spans="8:8" x14ac:dyDescent="0.25">
      <c r="H903" s="373"/>
    </row>
    <row r="904" spans="8:8" x14ac:dyDescent="0.25">
      <c r="H904" s="373"/>
    </row>
    <row r="905" spans="8:8" x14ac:dyDescent="0.25">
      <c r="H905" s="373"/>
    </row>
    <row r="906" spans="8:8" x14ac:dyDescent="0.25">
      <c r="H906" s="373"/>
    </row>
    <row r="907" spans="8:8" x14ac:dyDescent="0.25">
      <c r="H907" s="373"/>
    </row>
    <row r="908" spans="8:8" x14ac:dyDescent="0.25">
      <c r="H908" s="373"/>
    </row>
    <row r="909" spans="8:8" x14ac:dyDescent="0.25">
      <c r="H909" s="373"/>
    </row>
    <row r="910" spans="8:8" x14ac:dyDescent="0.25">
      <c r="H910" s="373"/>
    </row>
    <row r="911" spans="8:8" x14ac:dyDescent="0.25">
      <c r="H911" s="373"/>
    </row>
    <row r="912" spans="8:8" x14ac:dyDescent="0.25">
      <c r="H912" s="373"/>
    </row>
    <row r="913" spans="8:8" x14ac:dyDescent="0.25">
      <c r="H913" s="373"/>
    </row>
    <row r="914" spans="8:8" x14ac:dyDescent="0.25">
      <c r="H914" s="373"/>
    </row>
    <row r="915" spans="8:8" x14ac:dyDescent="0.25">
      <c r="H915" s="373"/>
    </row>
    <row r="916" spans="8:8" x14ac:dyDescent="0.25">
      <c r="H916" s="373"/>
    </row>
    <row r="917" spans="8:8" x14ac:dyDescent="0.25">
      <c r="H917" s="373"/>
    </row>
    <row r="918" spans="8:8" x14ac:dyDescent="0.25">
      <c r="H918" s="373"/>
    </row>
    <row r="919" spans="8:8" x14ac:dyDescent="0.25">
      <c r="H919" s="373"/>
    </row>
    <row r="920" spans="8:8" x14ac:dyDescent="0.25">
      <c r="H920" s="373"/>
    </row>
    <row r="921" spans="8:8" x14ac:dyDescent="0.25">
      <c r="H921" s="373"/>
    </row>
    <row r="922" spans="8:8" x14ac:dyDescent="0.25">
      <c r="H922" s="373"/>
    </row>
    <row r="923" spans="8:8" x14ac:dyDescent="0.25">
      <c r="H923" s="373"/>
    </row>
    <row r="924" spans="8:8" x14ac:dyDescent="0.25">
      <c r="H924" s="373"/>
    </row>
    <row r="925" spans="8:8" x14ac:dyDescent="0.25">
      <c r="H925" s="373"/>
    </row>
    <row r="926" spans="8:8" x14ac:dyDescent="0.25">
      <c r="H926" s="373"/>
    </row>
    <row r="927" spans="8:8" x14ac:dyDescent="0.25">
      <c r="H927" s="373"/>
    </row>
    <row r="928" spans="8:8" x14ac:dyDescent="0.25">
      <c r="H928" s="373"/>
    </row>
    <row r="929" spans="8:8" x14ac:dyDescent="0.25">
      <c r="H929" s="373"/>
    </row>
    <row r="930" spans="8:8" x14ac:dyDescent="0.25">
      <c r="H930" s="373"/>
    </row>
    <row r="931" spans="8:8" x14ac:dyDescent="0.25">
      <c r="H931" s="373"/>
    </row>
    <row r="932" spans="8:8" x14ac:dyDescent="0.25">
      <c r="H932" s="373"/>
    </row>
    <row r="933" spans="8:8" x14ac:dyDescent="0.25">
      <c r="H933" s="373"/>
    </row>
    <row r="934" spans="8:8" x14ac:dyDescent="0.25">
      <c r="H934" s="373"/>
    </row>
    <row r="935" spans="8:8" x14ac:dyDescent="0.25">
      <c r="H935" s="373"/>
    </row>
    <row r="936" spans="8:8" x14ac:dyDescent="0.25">
      <c r="H936" s="373"/>
    </row>
    <row r="937" spans="8:8" x14ac:dyDescent="0.25">
      <c r="H937" s="373"/>
    </row>
    <row r="938" spans="8:8" x14ac:dyDescent="0.25">
      <c r="H938" s="373"/>
    </row>
    <row r="939" spans="8:8" x14ac:dyDescent="0.25">
      <c r="H939" s="373"/>
    </row>
    <row r="940" spans="8:8" x14ac:dyDescent="0.25">
      <c r="H940" s="373"/>
    </row>
    <row r="941" spans="8:8" x14ac:dyDescent="0.25">
      <c r="H941" s="373"/>
    </row>
    <row r="942" spans="8:8" x14ac:dyDescent="0.25">
      <c r="H942" s="373"/>
    </row>
    <row r="943" spans="8:8" x14ac:dyDescent="0.25">
      <c r="H943" s="373"/>
    </row>
    <row r="944" spans="8:8" x14ac:dyDescent="0.25">
      <c r="H944" s="373"/>
    </row>
    <row r="945" spans="8:8" x14ac:dyDescent="0.25">
      <c r="H945" s="373"/>
    </row>
    <row r="946" spans="8:8" x14ac:dyDescent="0.25">
      <c r="H946" s="373"/>
    </row>
    <row r="947" spans="8:8" x14ac:dyDescent="0.25">
      <c r="H947" s="373"/>
    </row>
    <row r="948" spans="8:8" x14ac:dyDescent="0.25">
      <c r="H948" s="373"/>
    </row>
    <row r="949" spans="8:8" x14ac:dyDescent="0.25">
      <c r="H949" s="373"/>
    </row>
    <row r="950" spans="8:8" x14ac:dyDescent="0.25">
      <c r="H950" s="373"/>
    </row>
    <row r="951" spans="8:8" x14ac:dyDescent="0.25">
      <c r="H951" s="373"/>
    </row>
    <row r="952" spans="8:8" x14ac:dyDescent="0.25">
      <c r="H952" s="373"/>
    </row>
    <row r="953" spans="8:8" x14ac:dyDescent="0.25">
      <c r="H953" s="373"/>
    </row>
    <row r="954" spans="8:8" x14ac:dyDescent="0.25">
      <c r="H954" s="373"/>
    </row>
    <row r="955" spans="8:8" x14ac:dyDescent="0.25">
      <c r="H955" s="373"/>
    </row>
    <row r="956" spans="8:8" x14ac:dyDescent="0.25">
      <c r="H956" s="373"/>
    </row>
    <row r="957" spans="8:8" x14ac:dyDescent="0.25">
      <c r="H957" s="373"/>
    </row>
    <row r="958" spans="8:8" x14ac:dyDescent="0.25">
      <c r="H958" s="373"/>
    </row>
    <row r="959" spans="8:8" x14ac:dyDescent="0.25">
      <c r="H959" s="373"/>
    </row>
    <row r="960" spans="8:8" x14ac:dyDescent="0.25">
      <c r="H960" s="373"/>
    </row>
    <row r="961" spans="8:8" x14ac:dyDescent="0.25">
      <c r="H961" s="373"/>
    </row>
    <row r="962" spans="8:8" x14ac:dyDescent="0.25">
      <c r="H962" s="373"/>
    </row>
    <row r="963" spans="8:8" x14ac:dyDescent="0.25">
      <c r="H963" s="373"/>
    </row>
    <row r="964" spans="8:8" x14ac:dyDescent="0.25">
      <c r="H964" s="373"/>
    </row>
    <row r="965" spans="8:8" x14ac:dyDescent="0.25">
      <c r="H965" s="373"/>
    </row>
    <row r="966" spans="8:8" x14ac:dyDescent="0.25">
      <c r="H966" s="373"/>
    </row>
    <row r="967" spans="8:8" x14ac:dyDescent="0.25">
      <c r="H967" s="373"/>
    </row>
    <row r="968" spans="8:8" x14ac:dyDescent="0.25">
      <c r="H968" s="373"/>
    </row>
    <row r="969" spans="8:8" x14ac:dyDescent="0.25">
      <c r="H969" s="373"/>
    </row>
    <row r="970" spans="8:8" x14ac:dyDescent="0.25">
      <c r="H970" s="373"/>
    </row>
    <row r="971" spans="8:8" x14ac:dyDescent="0.25">
      <c r="H971" s="373"/>
    </row>
    <row r="972" spans="8:8" x14ac:dyDescent="0.25">
      <c r="H972" s="373"/>
    </row>
    <row r="973" spans="8:8" x14ac:dyDescent="0.25">
      <c r="H973" s="373"/>
    </row>
    <row r="974" spans="8:8" x14ac:dyDescent="0.25">
      <c r="H974" s="373"/>
    </row>
    <row r="975" spans="8:8" x14ac:dyDescent="0.25">
      <c r="H975" s="373"/>
    </row>
    <row r="976" spans="8:8" x14ac:dyDescent="0.25">
      <c r="H976" s="373"/>
    </row>
    <row r="977" spans="8:8" x14ac:dyDescent="0.25">
      <c r="H977" s="373"/>
    </row>
    <row r="978" spans="8:8" x14ac:dyDescent="0.25">
      <c r="H978" s="373"/>
    </row>
    <row r="979" spans="8:8" x14ac:dyDescent="0.25">
      <c r="H979" s="373"/>
    </row>
    <row r="980" spans="8:8" x14ac:dyDescent="0.25">
      <c r="H980" s="373"/>
    </row>
    <row r="981" spans="8:8" x14ac:dyDescent="0.25">
      <c r="H981" s="373"/>
    </row>
    <row r="982" spans="8:8" x14ac:dyDescent="0.25">
      <c r="H982" s="373"/>
    </row>
    <row r="983" spans="8:8" x14ac:dyDescent="0.25">
      <c r="H983" s="373"/>
    </row>
    <row r="984" spans="8:8" x14ac:dyDescent="0.25">
      <c r="H984" s="373"/>
    </row>
    <row r="985" spans="8:8" x14ac:dyDescent="0.25">
      <c r="H985" s="373"/>
    </row>
    <row r="986" spans="8:8" x14ac:dyDescent="0.25">
      <c r="H986" s="373"/>
    </row>
    <row r="987" spans="8:8" x14ac:dyDescent="0.25">
      <c r="H987" s="373"/>
    </row>
    <row r="988" spans="8:8" x14ac:dyDescent="0.25">
      <c r="H988" s="373"/>
    </row>
    <row r="989" spans="8:8" x14ac:dyDescent="0.25">
      <c r="H989" s="373"/>
    </row>
    <row r="990" spans="8:8" x14ac:dyDescent="0.25">
      <c r="H990" s="373"/>
    </row>
    <row r="991" spans="8:8" x14ac:dyDescent="0.25">
      <c r="H991" s="373"/>
    </row>
    <row r="992" spans="8:8" x14ac:dyDescent="0.25">
      <c r="H992" s="373"/>
    </row>
    <row r="993" spans="8:8" x14ac:dyDescent="0.25">
      <c r="H993" s="373"/>
    </row>
    <row r="994" spans="8:8" x14ac:dyDescent="0.25">
      <c r="H994" s="373"/>
    </row>
    <row r="995" spans="8:8" x14ac:dyDescent="0.25">
      <c r="H995" s="373"/>
    </row>
    <row r="996" spans="8:8" x14ac:dyDescent="0.25">
      <c r="H996" s="373"/>
    </row>
    <row r="997" spans="8:8" x14ac:dyDescent="0.25">
      <c r="H997" s="373"/>
    </row>
    <row r="998" spans="8:8" x14ac:dyDescent="0.25">
      <c r="H998" s="373"/>
    </row>
    <row r="999" spans="8:8" x14ac:dyDescent="0.25">
      <c r="H999" s="373"/>
    </row>
    <row r="1000" spans="8:8" x14ac:dyDescent="0.25">
      <c r="H1000" s="373"/>
    </row>
    <row r="1001" spans="8:8" x14ac:dyDescent="0.25">
      <c r="H1001" s="373"/>
    </row>
    <row r="1002" spans="8:8" x14ac:dyDescent="0.25">
      <c r="H1002" s="373"/>
    </row>
    <row r="1003" spans="8:8" x14ac:dyDescent="0.25">
      <c r="H1003" s="373"/>
    </row>
    <row r="1004" spans="8:8" x14ac:dyDescent="0.25">
      <c r="H1004" s="373"/>
    </row>
    <row r="1005" spans="8:8" x14ac:dyDescent="0.25">
      <c r="H1005" s="373"/>
    </row>
    <row r="1006" spans="8:8" x14ac:dyDescent="0.25">
      <c r="H1006" s="373"/>
    </row>
    <row r="1007" spans="8:8" x14ac:dyDescent="0.25">
      <c r="H1007" s="373"/>
    </row>
    <row r="1008" spans="8:8" x14ac:dyDescent="0.25">
      <c r="H1008" s="373"/>
    </row>
    <row r="1009" spans="8:8" x14ac:dyDescent="0.25">
      <c r="H1009" s="373"/>
    </row>
    <row r="1010" spans="8:8" x14ac:dyDescent="0.25">
      <c r="H1010" s="373"/>
    </row>
    <row r="1011" spans="8:8" x14ac:dyDescent="0.25">
      <c r="H1011" s="373"/>
    </row>
    <row r="1012" spans="8:8" x14ac:dyDescent="0.25">
      <c r="H1012" s="373"/>
    </row>
    <row r="1013" spans="8:8" x14ac:dyDescent="0.25">
      <c r="H1013" s="373"/>
    </row>
    <row r="1014" spans="8:8" x14ac:dyDescent="0.25">
      <c r="H1014" s="373"/>
    </row>
    <row r="1015" spans="8:8" x14ac:dyDescent="0.25">
      <c r="H1015" s="373"/>
    </row>
    <row r="1016" spans="8:8" x14ac:dyDescent="0.25">
      <c r="H1016" s="373"/>
    </row>
    <row r="1017" spans="8:8" x14ac:dyDescent="0.25">
      <c r="H1017" s="373"/>
    </row>
    <row r="1018" spans="8:8" x14ac:dyDescent="0.25">
      <c r="H1018" s="373"/>
    </row>
    <row r="1019" spans="8:8" x14ac:dyDescent="0.25">
      <c r="H1019" s="373"/>
    </row>
    <row r="1020" spans="8:8" x14ac:dyDescent="0.25">
      <c r="H1020" s="373"/>
    </row>
    <row r="1021" spans="8:8" x14ac:dyDescent="0.25">
      <c r="H1021" s="373"/>
    </row>
    <row r="1022" spans="8:8" x14ac:dyDescent="0.25">
      <c r="H1022" s="373"/>
    </row>
    <row r="1023" spans="8:8" x14ac:dyDescent="0.25">
      <c r="H1023" s="373"/>
    </row>
    <row r="1024" spans="8:8" x14ac:dyDescent="0.25">
      <c r="H1024" s="373"/>
    </row>
    <row r="1025" spans="8:8" x14ac:dyDescent="0.25">
      <c r="H1025" s="373"/>
    </row>
    <row r="1026" spans="8:8" x14ac:dyDescent="0.25">
      <c r="H1026" s="373"/>
    </row>
    <row r="1027" spans="8:8" x14ac:dyDescent="0.25">
      <c r="H1027" s="373"/>
    </row>
    <row r="1028" spans="8:8" x14ac:dyDescent="0.25">
      <c r="H1028" s="373"/>
    </row>
    <row r="1029" spans="8:8" x14ac:dyDescent="0.25">
      <c r="H1029" s="373"/>
    </row>
    <row r="1030" spans="8:8" x14ac:dyDescent="0.25">
      <c r="H1030" s="373"/>
    </row>
    <row r="1031" spans="8:8" x14ac:dyDescent="0.25">
      <c r="H1031" s="373"/>
    </row>
    <row r="1032" spans="8:8" x14ac:dyDescent="0.25">
      <c r="H1032" s="373"/>
    </row>
    <row r="1033" spans="8:8" x14ac:dyDescent="0.25">
      <c r="H1033" s="373"/>
    </row>
    <row r="1034" spans="8:8" x14ac:dyDescent="0.25">
      <c r="H1034" s="373"/>
    </row>
    <row r="1035" spans="8:8" x14ac:dyDescent="0.25">
      <c r="H1035" s="373"/>
    </row>
    <row r="1036" spans="8:8" x14ac:dyDescent="0.25">
      <c r="H1036" s="373"/>
    </row>
    <row r="1037" spans="8:8" x14ac:dyDescent="0.25">
      <c r="H1037" s="373"/>
    </row>
    <row r="1038" spans="8:8" x14ac:dyDescent="0.25">
      <c r="H1038" s="373"/>
    </row>
    <row r="1039" spans="8:8" x14ac:dyDescent="0.25">
      <c r="H1039" s="373"/>
    </row>
    <row r="1040" spans="8:8" x14ac:dyDescent="0.25">
      <c r="H1040" s="373"/>
    </row>
    <row r="1041" spans="8:8" x14ac:dyDescent="0.25">
      <c r="H1041" s="373"/>
    </row>
    <row r="1042" spans="8:8" x14ac:dyDescent="0.25">
      <c r="H1042" s="373"/>
    </row>
    <row r="1043" spans="8:8" x14ac:dyDescent="0.25">
      <c r="H1043" s="373"/>
    </row>
    <row r="1044" spans="8:8" x14ac:dyDescent="0.25">
      <c r="H1044" s="373"/>
    </row>
    <row r="1045" spans="8:8" x14ac:dyDescent="0.25">
      <c r="H1045" s="373"/>
    </row>
    <row r="1046" spans="8:8" x14ac:dyDescent="0.25">
      <c r="H1046" s="373"/>
    </row>
    <row r="1047" spans="8:8" x14ac:dyDescent="0.25">
      <c r="H1047" s="373"/>
    </row>
    <row r="1048" spans="8:8" x14ac:dyDescent="0.25">
      <c r="H1048" s="373"/>
    </row>
    <row r="1049" spans="8:8" x14ac:dyDescent="0.25">
      <c r="H1049" s="373"/>
    </row>
    <row r="1050" spans="8:8" x14ac:dyDescent="0.25">
      <c r="H1050" s="373"/>
    </row>
    <row r="1051" spans="8:8" x14ac:dyDescent="0.25">
      <c r="H1051" s="373"/>
    </row>
    <row r="1052" spans="8:8" x14ac:dyDescent="0.25">
      <c r="H1052" s="373"/>
    </row>
    <row r="1053" spans="8:8" x14ac:dyDescent="0.25">
      <c r="H1053" s="373"/>
    </row>
    <row r="1054" spans="8:8" x14ac:dyDescent="0.25">
      <c r="H1054" s="373"/>
    </row>
    <row r="1055" spans="8:8" x14ac:dyDescent="0.25">
      <c r="H1055" s="373"/>
    </row>
    <row r="1056" spans="8:8" x14ac:dyDescent="0.25">
      <c r="H1056" s="373"/>
    </row>
    <row r="1057" spans="8:8" x14ac:dyDescent="0.25">
      <c r="H1057" s="373"/>
    </row>
    <row r="1058" spans="8:8" x14ac:dyDescent="0.25">
      <c r="H1058" s="373"/>
    </row>
    <row r="1059" spans="8:8" x14ac:dyDescent="0.25">
      <c r="H1059" s="373"/>
    </row>
    <row r="1060" spans="8:8" x14ac:dyDescent="0.25">
      <c r="H1060" s="373"/>
    </row>
    <row r="1061" spans="8:8" x14ac:dyDescent="0.25">
      <c r="H1061" s="373"/>
    </row>
    <row r="1062" spans="8:8" x14ac:dyDescent="0.25">
      <c r="H1062" s="373"/>
    </row>
    <row r="1063" spans="8:8" x14ac:dyDescent="0.25">
      <c r="H1063" s="373"/>
    </row>
    <row r="1064" spans="8:8" x14ac:dyDescent="0.25">
      <c r="H1064" s="373"/>
    </row>
    <row r="1065" spans="8:8" x14ac:dyDescent="0.25">
      <c r="H1065" s="373"/>
    </row>
    <row r="1066" spans="8:8" x14ac:dyDescent="0.25">
      <c r="H1066" s="373"/>
    </row>
    <row r="1067" spans="8:8" x14ac:dyDescent="0.25">
      <c r="H1067" s="373"/>
    </row>
    <row r="1068" spans="8:8" x14ac:dyDescent="0.25">
      <c r="H1068" s="373"/>
    </row>
    <row r="1069" spans="8:8" x14ac:dyDescent="0.25">
      <c r="H1069" s="373"/>
    </row>
    <row r="1070" spans="8:8" x14ac:dyDescent="0.25">
      <c r="H1070" s="373"/>
    </row>
    <row r="1071" spans="8:8" x14ac:dyDescent="0.25">
      <c r="H1071" s="373"/>
    </row>
    <row r="1072" spans="8:8" x14ac:dyDescent="0.25">
      <c r="H1072" s="373"/>
    </row>
    <row r="1073" spans="8:8" x14ac:dyDescent="0.25">
      <c r="H1073" s="373"/>
    </row>
    <row r="1074" spans="8:8" x14ac:dyDescent="0.25">
      <c r="H1074" s="373"/>
    </row>
    <row r="1075" spans="8:8" x14ac:dyDescent="0.25">
      <c r="H1075" s="373"/>
    </row>
    <row r="1076" spans="8:8" x14ac:dyDescent="0.25">
      <c r="H1076" s="373"/>
    </row>
    <row r="1077" spans="8:8" x14ac:dyDescent="0.25">
      <c r="H1077" s="373"/>
    </row>
    <row r="1078" spans="8:8" x14ac:dyDescent="0.25">
      <c r="H1078" s="373"/>
    </row>
    <row r="1079" spans="8:8" x14ac:dyDescent="0.25">
      <c r="H1079" s="373"/>
    </row>
    <row r="1080" spans="8:8" x14ac:dyDescent="0.25">
      <c r="H1080" s="373"/>
    </row>
    <row r="1081" spans="8:8" x14ac:dyDescent="0.25">
      <c r="H1081" s="373"/>
    </row>
    <row r="1082" spans="8:8" x14ac:dyDescent="0.25">
      <c r="H1082" s="373"/>
    </row>
    <row r="1083" spans="8:8" x14ac:dyDescent="0.25">
      <c r="H1083" s="373"/>
    </row>
    <row r="1084" spans="8:8" x14ac:dyDescent="0.25">
      <c r="H1084" s="373"/>
    </row>
    <row r="1085" spans="8:8" x14ac:dyDescent="0.25">
      <c r="H1085" s="373"/>
    </row>
    <row r="1086" spans="8:8" x14ac:dyDescent="0.25">
      <c r="H1086" s="373"/>
    </row>
    <row r="1087" spans="8:8" x14ac:dyDescent="0.25">
      <c r="H1087" s="373"/>
    </row>
    <row r="1088" spans="8:8" x14ac:dyDescent="0.25">
      <c r="H1088" s="373"/>
    </row>
    <row r="1089" spans="8:8" x14ac:dyDescent="0.25">
      <c r="H1089" s="373"/>
    </row>
    <row r="1090" spans="8:8" x14ac:dyDescent="0.25">
      <c r="H1090" s="373"/>
    </row>
    <row r="1091" spans="8:8" x14ac:dyDescent="0.25">
      <c r="H1091" s="373"/>
    </row>
    <row r="1092" spans="8:8" x14ac:dyDescent="0.25">
      <c r="H1092" s="373"/>
    </row>
    <row r="1093" spans="8:8" x14ac:dyDescent="0.25">
      <c r="H1093" s="373"/>
    </row>
    <row r="1094" spans="8:8" x14ac:dyDescent="0.25">
      <c r="H1094" s="373"/>
    </row>
    <row r="1095" spans="8:8" x14ac:dyDescent="0.25">
      <c r="H1095" s="373"/>
    </row>
    <row r="1096" spans="8:8" x14ac:dyDescent="0.25">
      <c r="H1096" s="373"/>
    </row>
    <row r="1097" spans="8:8" x14ac:dyDescent="0.25">
      <c r="H1097" s="373"/>
    </row>
    <row r="1098" spans="8:8" x14ac:dyDescent="0.25">
      <c r="H1098" s="373"/>
    </row>
    <row r="1099" spans="8:8" x14ac:dyDescent="0.25">
      <c r="H1099" s="373"/>
    </row>
    <row r="1100" spans="8:8" x14ac:dyDescent="0.25">
      <c r="H1100" s="373"/>
    </row>
    <row r="1101" spans="8:8" x14ac:dyDescent="0.25">
      <c r="H1101" s="373"/>
    </row>
    <row r="1102" spans="8:8" x14ac:dyDescent="0.25">
      <c r="H1102" s="373"/>
    </row>
    <row r="1103" spans="8:8" x14ac:dyDescent="0.25">
      <c r="H1103" s="373"/>
    </row>
    <row r="1104" spans="8:8" x14ac:dyDescent="0.25">
      <c r="H1104" s="373"/>
    </row>
    <row r="1105" spans="8:8" x14ac:dyDescent="0.25">
      <c r="H1105" s="373"/>
    </row>
    <row r="1106" spans="8:8" x14ac:dyDescent="0.25">
      <c r="H1106" s="373"/>
    </row>
    <row r="1107" spans="8:8" x14ac:dyDescent="0.25">
      <c r="H1107" s="373"/>
    </row>
    <row r="1108" spans="8:8" x14ac:dyDescent="0.25">
      <c r="H1108" s="373"/>
    </row>
    <row r="1109" spans="8:8" x14ac:dyDescent="0.25">
      <c r="H1109" s="373"/>
    </row>
    <row r="1110" spans="8:8" x14ac:dyDescent="0.25">
      <c r="H1110" s="373"/>
    </row>
    <row r="1111" spans="8:8" x14ac:dyDescent="0.25">
      <c r="H1111" s="373"/>
    </row>
    <row r="1112" spans="8:8" x14ac:dyDescent="0.25">
      <c r="H1112" s="373"/>
    </row>
    <row r="1113" spans="8:8" x14ac:dyDescent="0.25">
      <c r="H1113" s="373"/>
    </row>
    <row r="1114" spans="8:8" x14ac:dyDescent="0.25">
      <c r="H1114" s="373"/>
    </row>
    <row r="1115" spans="8:8" x14ac:dyDescent="0.25">
      <c r="H1115" s="373"/>
    </row>
    <row r="1116" spans="8:8" x14ac:dyDescent="0.25">
      <c r="H1116" s="373"/>
    </row>
    <row r="1117" spans="8:8" x14ac:dyDescent="0.25">
      <c r="H1117" s="373"/>
    </row>
    <row r="1118" spans="8:8" x14ac:dyDescent="0.25">
      <c r="H1118" s="373"/>
    </row>
    <row r="1119" spans="8:8" x14ac:dyDescent="0.25">
      <c r="H1119" s="373"/>
    </row>
    <row r="1120" spans="8:8" x14ac:dyDescent="0.25">
      <c r="H1120" s="373"/>
    </row>
    <row r="1121" spans="8:8" x14ac:dyDescent="0.25">
      <c r="H1121" s="373"/>
    </row>
    <row r="1122" spans="8:8" x14ac:dyDescent="0.25">
      <c r="H1122" s="373"/>
    </row>
    <row r="1123" spans="8:8" x14ac:dyDescent="0.25">
      <c r="H1123" s="373"/>
    </row>
    <row r="1124" spans="8:8" x14ac:dyDescent="0.25">
      <c r="H1124" s="373"/>
    </row>
    <row r="1125" spans="8:8" x14ac:dyDescent="0.25">
      <c r="H1125" s="373"/>
    </row>
    <row r="1126" spans="8:8" x14ac:dyDescent="0.25">
      <c r="H1126" s="373"/>
    </row>
    <row r="1127" spans="8:8" x14ac:dyDescent="0.25">
      <c r="H1127" s="373"/>
    </row>
    <row r="1128" spans="8:8" x14ac:dyDescent="0.25">
      <c r="H1128" s="373"/>
    </row>
    <row r="1129" spans="8:8" x14ac:dyDescent="0.25">
      <c r="H1129" s="373"/>
    </row>
    <row r="1130" spans="8:8" x14ac:dyDescent="0.25">
      <c r="H1130" s="373"/>
    </row>
    <row r="1131" spans="8:8" x14ac:dyDescent="0.25">
      <c r="H1131" s="373"/>
    </row>
    <row r="1132" spans="8:8" x14ac:dyDescent="0.25">
      <c r="H1132" s="373"/>
    </row>
    <row r="1133" spans="8:8" x14ac:dyDescent="0.25">
      <c r="H1133" s="373"/>
    </row>
    <row r="1134" spans="8:8" x14ac:dyDescent="0.25">
      <c r="H1134" s="373"/>
    </row>
    <row r="1135" spans="8:8" x14ac:dyDescent="0.25">
      <c r="H1135" s="373"/>
    </row>
    <row r="1136" spans="8:8" x14ac:dyDescent="0.25">
      <c r="H1136" s="373"/>
    </row>
    <row r="1137" spans="8:8" x14ac:dyDescent="0.25">
      <c r="H1137" s="373"/>
    </row>
    <row r="1138" spans="8:8" x14ac:dyDescent="0.25">
      <c r="H1138" s="373"/>
    </row>
    <row r="1139" spans="8:8" x14ac:dyDescent="0.25">
      <c r="H1139" s="373"/>
    </row>
    <row r="1140" spans="8:8" x14ac:dyDescent="0.25">
      <c r="H1140" s="373"/>
    </row>
    <row r="1141" spans="8:8" x14ac:dyDescent="0.25">
      <c r="H1141" s="373"/>
    </row>
    <row r="1142" spans="8:8" x14ac:dyDescent="0.25">
      <c r="H1142" s="373"/>
    </row>
    <row r="1143" spans="8:8" x14ac:dyDescent="0.25">
      <c r="H1143" s="373"/>
    </row>
    <row r="1144" spans="8:8" x14ac:dyDescent="0.25">
      <c r="H1144" s="373"/>
    </row>
    <row r="1145" spans="8:8" x14ac:dyDescent="0.25">
      <c r="H1145" s="373"/>
    </row>
    <row r="1146" spans="8:8" x14ac:dyDescent="0.25">
      <c r="H1146" s="373"/>
    </row>
    <row r="1147" spans="8:8" x14ac:dyDescent="0.25">
      <c r="H1147" s="373"/>
    </row>
    <row r="1148" spans="8:8" x14ac:dyDescent="0.25">
      <c r="H1148" s="373"/>
    </row>
    <row r="1149" spans="8:8" x14ac:dyDescent="0.25">
      <c r="H1149" s="373"/>
    </row>
    <row r="1150" spans="8:8" x14ac:dyDescent="0.25">
      <c r="H1150" s="373"/>
    </row>
    <row r="1151" spans="8:8" x14ac:dyDescent="0.25">
      <c r="H1151" s="373"/>
    </row>
    <row r="1152" spans="8:8" x14ac:dyDescent="0.25">
      <c r="H1152" s="373"/>
    </row>
    <row r="1153" spans="8:8" x14ac:dyDescent="0.25">
      <c r="H1153" s="373"/>
    </row>
    <row r="1154" spans="8:8" x14ac:dyDescent="0.25">
      <c r="H1154" s="373"/>
    </row>
    <row r="1155" spans="8:8" x14ac:dyDescent="0.25">
      <c r="H1155" s="373"/>
    </row>
    <row r="1156" spans="8:8" x14ac:dyDescent="0.25">
      <c r="H1156" s="373"/>
    </row>
    <row r="1157" spans="8:8" x14ac:dyDescent="0.25">
      <c r="H1157" s="373"/>
    </row>
    <row r="1158" spans="8:8" x14ac:dyDescent="0.25">
      <c r="H1158" s="373"/>
    </row>
    <row r="1159" spans="8:8" x14ac:dyDescent="0.25">
      <c r="H1159" s="373"/>
    </row>
    <row r="1160" spans="8:8" x14ac:dyDescent="0.25">
      <c r="H1160" s="373"/>
    </row>
    <row r="1161" spans="8:8" x14ac:dyDescent="0.25">
      <c r="H1161" s="373"/>
    </row>
    <row r="1162" spans="8:8" x14ac:dyDescent="0.25">
      <c r="H1162" s="373"/>
    </row>
    <row r="1163" spans="8:8" x14ac:dyDescent="0.25">
      <c r="H1163" s="373"/>
    </row>
    <row r="1164" spans="8:8" x14ac:dyDescent="0.25">
      <c r="H1164" s="373"/>
    </row>
    <row r="1165" spans="8:8" x14ac:dyDescent="0.25">
      <c r="H1165" s="373"/>
    </row>
    <row r="1166" spans="8:8" x14ac:dyDescent="0.25">
      <c r="H1166" s="373"/>
    </row>
    <row r="1167" spans="8:8" x14ac:dyDescent="0.25">
      <c r="H1167" s="373"/>
    </row>
    <row r="1168" spans="8:8" x14ac:dyDescent="0.25">
      <c r="H1168" s="373"/>
    </row>
    <row r="1169" spans="8:8" x14ac:dyDescent="0.25">
      <c r="H1169" s="373"/>
    </row>
    <row r="1170" spans="8:8" x14ac:dyDescent="0.25">
      <c r="H1170" s="373"/>
    </row>
    <row r="1171" spans="8:8" x14ac:dyDescent="0.25">
      <c r="H1171" s="373"/>
    </row>
    <row r="1172" spans="8:8" x14ac:dyDescent="0.25">
      <c r="H1172" s="373"/>
    </row>
    <row r="1173" spans="8:8" x14ac:dyDescent="0.25">
      <c r="H1173" s="373"/>
    </row>
    <row r="1174" spans="8:8" x14ac:dyDescent="0.25">
      <c r="H1174" s="373"/>
    </row>
    <row r="1175" spans="8:8" x14ac:dyDescent="0.25">
      <c r="H1175" s="373"/>
    </row>
    <row r="1176" spans="8:8" x14ac:dyDescent="0.25">
      <c r="H1176" s="373"/>
    </row>
    <row r="1177" spans="8:8" x14ac:dyDescent="0.25">
      <c r="H1177" s="373"/>
    </row>
    <row r="1178" spans="8:8" x14ac:dyDescent="0.25">
      <c r="H1178" s="373"/>
    </row>
    <row r="1179" spans="8:8" x14ac:dyDescent="0.25">
      <c r="H1179" s="373"/>
    </row>
    <row r="1180" spans="8:8" x14ac:dyDescent="0.25">
      <c r="H1180" s="373"/>
    </row>
    <row r="1181" spans="8:8" x14ac:dyDescent="0.25">
      <c r="H1181" s="373"/>
    </row>
    <row r="1182" spans="8:8" x14ac:dyDescent="0.25">
      <c r="H1182" s="373"/>
    </row>
    <row r="1183" spans="8:8" x14ac:dyDescent="0.25">
      <c r="H1183" s="373"/>
    </row>
    <row r="1184" spans="8:8" x14ac:dyDescent="0.25">
      <c r="H1184" s="373"/>
    </row>
    <row r="1185" spans="8:8" x14ac:dyDescent="0.25">
      <c r="H1185" s="373"/>
    </row>
    <row r="1186" spans="8:8" x14ac:dyDescent="0.25">
      <c r="H1186" s="373"/>
    </row>
    <row r="1187" spans="8:8" x14ac:dyDescent="0.25">
      <c r="H1187" s="373"/>
    </row>
    <row r="1188" spans="8:8" x14ac:dyDescent="0.25">
      <c r="H1188" s="373"/>
    </row>
    <row r="1189" spans="8:8" x14ac:dyDescent="0.25">
      <c r="H1189" s="373"/>
    </row>
    <row r="1190" spans="8:8" x14ac:dyDescent="0.25">
      <c r="H1190" s="373"/>
    </row>
    <row r="1191" spans="8:8" x14ac:dyDescent="0.25">
      <c r="H1191" s="373"/>
    </row>
    <row r="1192" spans="8:8" x14ac:dyDescent="0.25">
      <c r="H1192" s="373"/>
    </row>
    <row r="1193" spans="8:8" x14ac:dyDescent="0.25">
      <c r="H1193" s="373"/>
    </row>
    <row r="1194" spans="8:8" x14ac:dyDescent="0.25">
      <c r="H1194" s="373"/>
    </row>
    <row r="1195" spans="8:8" x14ac:dyDescent="0.25">
      <c r="H1195" s="373"/>
    </row>
    <row r="1196" spans="8:8" x14ac:dyDescent="0.25">
      <c r="H1196" s="373"/>
    </row>
    <row r="1197" spans="8:8" x14ac:dyDescent="0.25">
      <c r="H1197" s="373"/>
    </row>
    <row r="1198" spans="8:8" x14ac:dyDescent="0.25">
      <c r="H1198" s="373"/>
    </row>
    <row r="1199" spans="8:8" x14ac:dyDescent="0.25">
      <c r="H1199" s="373"/>
    </row>
    <row r="1200" spans="8:8" x14ac:dyDescent="0.25">
      <c r="H1200" s="373"/>
    </row>
    <row r="1201" spans="8:8" x14ac:dyDescent="0.25">
      <c r="H1201" s="373"/>
    </row>
    <row r="1202" spans="8:8" x14ac:dyDescent="0.25">
      <c r="H1202" s="373"/>
    </row>
    <row r="1203" spans="8:8" x14ac:dyDescent="0.25">
      <c r="H1203" s="373"/>
    </row>
    <row r="1204" spans="8:8" x14ac:dyDescent="0.25">
      <c r="H1204" s="373"/>
    </row>
    <row r="1205" spans="8:8" x14ac:dyDescent="0.25">
      <c r="H1205" s="373"/>
    </row>
    <row r="1206" spans="8:8" x14ac:dyDescent="0.25">
      <c r="H1206" s="373"/>
    </row>
    <row r="1207" spans="8:8" x14ac:dyDescent="0.25">
      <c r="H1207" s="373"/>
    </row>
    <row r="1208" spans="8:8" x14ac:dyDescent="0.25">
      <c r="H1208" s="373"/>
    </row>
    <row r="1209" spans="8:8" x14ac:dyDescent="0.25">
      <c r="H1209" s="373"/>
    </row>
    <row r="1210" spans="8:8" x14ac:dyDescent="0.25">
      <c r="H1210" s="373"/>
    </row>
    <row r="1211" spans="8:8" x14ac:dyDescent="0.25">
      <c r="H1211" s="373"/>
    </row>
    <row r="1212" spans="8:8" x14ac:dyDescent="0.25">
      <c r="H1212" s="373"/>
    </row>
    <row r="1213" spans="8:8" x14ac:dyDescent="0.25">
      <c r="H1213" s="373"/>
    </row>
    <row r="1214" spans="8:8" x14ac:dyDescent="0.25">
      <c r="H1214" s="373"/>
    </row>
    <row r="1215" spans="8:8" x14ac:dyDescent="0.25">
      <c r="H1215" s="373"/>
    </row>
    <row r="1216" spans="8:8" x14ac:dyDescent="0.25">
      <c r="H1216" s="373"/>
    </row>
    <row r="1217" spans="8:8" x14ac:dyDescent="0.25">
      <c r="H1217" s="373"/>
    </row>
    <row r="1218" spans="8:8" x14ac:dyDescent="0.25">
      <c r="H1218" s="373"/>
    </row>
    <row r="1219" spans="8:8" x14ac:dyDescent="0.25">
      <c r="H1219" s="373"/>
    </row>
    <row r="1220" spans="8:8" x14ac:dyDescent="0.25">
      <c r="H1220" s="373"/>
    </row>
    <row r="1221" spans="8:8" x14ac:dyDescent="0.25">
      <c r="H1221" s="373"/>
    </row>
    <row r="1222" spans="8:8" x14ac:dyDescent="0.25">
      <c r="H1222" s="373"/>
    </row>
    <row r="1223" spans="8:8" x14ac:dyDescent="0.25">
      <c r="H1223" s="373"/>
    </row>
    <row r="1224" spans="8:8" x14ac:dyDescent="0.25">
      <c r="H1224" s="373"/>
    </row>
    <row r="1225" spans="8:8" x14ac:dyDescent="0.25">
      <c r="H1225" s="373"/>
    </row>
    <row r="1226" spans="8:8" x14ac:dyDescent="0.25">
      <c r="H1226" s="373"/>
    </row>
    <row r="1227" spans="8:8" x14ac:dyDescent="0.25">
      <c r="H1227" s="373"/>
    </row>
    <row r="1228" spans="8:8" x14ac:dyDescent="0.25">
      <c r="H1228" s="373"/>
    </row>
    <row r="1229" spans="8:8" x14ac:dyDescent="0.25">
      <c r="H1229" s="373"/>
    </row>
    <row r="1230" spans="8:8" x14ac:dyDescent="0.25">
      <c r="H1230" s="373"/>
    </row>
    <row r="1231" spans="8:8" x14ac:dyDescent="0.25">
      <c r="H1231" s="373"/>
    </row>
    <row r="1232" spans="8:8" x14ac:dyDescent="0.25">
      <c r="H1232" s="373"/>
    </row>
    <row r="1233" spans="8:8" x14ac:dyDescent="0.25">
      <c r="H1233" s="373"/>
    </row>
    <row r="1234" spans="8:8" x14ac:dyDescent="0.25">
      <c r="H1234" s="373"/>
    </row>
    <row r="1235" spans="8:8" x14ac:dyDescent="0.25">
      <c r="H1235" s="373"/>
    </row>
    <row r="1236" spans="8:8" x14ac:dyDescent="0.25">
      <c r="H1236" s="373"/>
    </row>
    <row r="1237" spans="8:8" x14ac:dyDescent="0.25">
      <c r="H1237" s="373"/>
    </row>
    <row r="1238" spans="8:8" x14ac:dyDescent="0.25">
      <c r="H1238" s="373"/>
    </row>
    <row r="1239" spans="8:8" x14ac:dyDescent="0.25">
      <c r="H1239" s="373"/>
    </row>
    <row r="1240" spans="8:8" x14ac:dyDescent="0.25">
      <c r="H1240" s="373"/>
    </row>
    <row r="1241" spans="8:8" x14ac:dyDescent="0.25">
      <c r="H1241" s="373"/>
    </row>
    <row r="1242" spans="8:8" x14ac:dyDescent="0.25">
      <c r="H1242" s="373"/>
    </row>
    <row r="1243" spans="8:8" x14ac:dyDescent="0.25">
      <c r="H1243" s="373"/>
    </row>
    <row r="1244" spans="8:8" x14ac:dyDescent="0.25">
      <c r="H1244" s="373"/>
    </row>
    <row r="1245" spans="8:8" x14ac:dyDescent="0.25">
      <c r="H1245" s="373"/>
    </row>
    <row r="1246" spans="8:8" x14ac:dyDescent="0.25">
      <c r="H1246" s="373"/>
    </row>
    <row r="1247" spans="8:8" x14ac:dyDescent="0.25">
      <c r="H1247" s="373"/>
    </row>
    <row r="1248" spans="8:8" x14ac:dyDescent="0.25">
      <c r="H1248" s="373"/>
    </row>
    <row r="1249" spans="8:8" x14ac:dyDescent="0.25">
      <c r="H1249" s="373"/>
    </row>
    <row r="1250" spans="8:8" x14ac:dyDescent="0.25">
      <c r="H1250" s="373"/>
    </row>
    <row r="1251" spans="8:8" x14ac:dyDescent="0.25">
      <c r="H1251" s="373"/>
    </row>
    <row r="1252" spans="8:8" x14ac:dyDescent="0.25">
      <c r="H1252" s="373"/>
    </row>
    <row r="1253" spans="8:8" x14ac:dyDescent="0.25">
      <c r="H1253" s="373"/>
    </row>
    <row r="1254" spans="8:8" x14ac:dyDescent="0.25">
      <c r="H1254" s="373"/>
    </row>
    <row r="1255" spans="8:8" x14ac:dyDescent="0.25">
      <c r="H1255" s="373"/>
    </row>
    <row r="1256" spans="8:8" x14ac:dyDescent="0.25">
      <c r="H1256" s="373"/>
    </row>
    <row r="1257" spans="8:8" x14ac:dyDescent="0.25">
      <c r="H1257" s="373"/>
    </row>
    <row r="1258" spans="8:8" x14ac:dyDescent="0.25">
      <c r="H1258" s="373"/>
    </row>
    <row r="1259" spans="8:8" x14ac:dyDescent="0.25">
      <c r="H1259" s="373"/>
    </row>
    <row r="1260" spans="8:8" x14ac:dyDescent="0.25">
      <c r="H1260" s="373"/>
    </row>
    <row r="1261" spans="8:8" x14ac:dyDescent="0.25">
      <c r="H1261" s="373"/>
    </row>
    <row r="1262" spans="8:8" x14ac:dyDescent="0.25">
      <c r="H1262" s="373"/>
    </row>
    <row r="1263" spans="8:8" x14ac:dyDescent="0.25">
      <c r="H1263" s="373"/>
    </row>
    <row r="1264" spans="8:8" x14ac:dyDescent="0.25">
      <c r="H1264" s="373"/>
    </row>
    <row r="1265" spans="8:8" x14ac:dyDescent="0.25">
      <c r="H1265" s="373"/>
    </row>
    <row r="1266" spans="8:8" x14ac:dyDescent="0.25">
      <c r="H1266" s="373"/>
    </row>
    <row r="1267" spans="8:8" x14ac:dyDescent="0.25">
      <c r="H1267" s="373"/>
    </row>
    <row r="1268" spans="8:8" x14ac:dyDescent="0.25">
      <c r="H1268" s="373"/>
    </row>
    <row r="1269" spans="8:8" x14ac:dyDescent="0.25">
      <c r="H1269" s="373"/>
    </row>
    <row r="1270" spans="8:8" x14ac:dyDescent="0.25">
      <c r="H1270" s="373"/>
    </row>
    <row r="1271" spans="8:8" x14ac:dyDescent="0.25">
      <c r="H1271" s="373"/>
    </row>
    <row r="1272" spans="8:8" x14ac:dyDescent="0.25">
      <c r="H1272" s="373"/>
    </row>
    <row r="1273" spans="8:8" x14ac:dyDescent="0.25">
      <c r="H1273" s="373"/>
    </row>
    <row r="1274" spans="8:8" x14ac:dyDescent="0.25">
      <c r="H1274" s="373"/>
    </row>
    <row r="1275" spans="8:8" x14ac:dyDescent="0.25">
      <c r="H1275" s="373"/>
    </row>
    <row r="1276" spans="8:8" x14ac:dyDescent="0.25">
      <c r="H1276" s="373"/>
    </row>
    <row r="1277" spans="8:8" x14ac:dyDescent="0.25">
      <c r="H1277" s="373"/>
    </row>
    <row r="1278" spans="8:8" x14ac:dyDescent="0.25">
      <c r="H1278" s="373"/>
    </row>
    <row r="1279" spans="8:8" x14ac:dyDescent="0.25">
      <c r="H1279" s="373"/>
    </row>
    <row r="1280" spans="8:8" x14ac:dyDescent="0.25">
      <c r="H1280" s="373"/>
    </row>
    <row r="1281" spans="8:8" x14ac:dyDescent="0.25">
      <c r="H1281" s="373"/>
    </row>
    <row r="1282" spans="8:8" x14ac:dyDescent="0.25">
      <c r="H1282" s="373"/>
    </row>
    <row r="1283" spans="8:8" x14ac:dyDescent="0.25">
      <c r="H1283" s="373"/>
    </row>
    <row r="1284" spans="8:8" x14ac:dyDescent="0.25">
      <c r="H1284" s="373"/>
    </row>
    <row r="1285" spans="8:8" x14ac:dyDescent="0.25">
      <c r="H1285" s="373"/>
    </row>
    <row r="1286" spans="8:8" x14ac:dyDescent="0.25">
      <c r="H1286" s="373"/>
    </row>
    <row r="1287" spans="8:8" x14ac:dyDescent="0.25">
      <c r="H1287" s="373"/>
    </row>
    <row r="1288" spans="8:8" x14ac:dyDescent="0.25">
      <c r="H1288" s="373"/>
    </row>
    <row r="1289" spans="8:8" x14ac:dyDescent="0.25">
      <c r="H1289" s="373"/>
    </row>
    <row r="1290" spans="8:8" x14ac:dyDescent="0.25">
      <c r="H1290" s="373"/>
    </row>
    <row r="1291" spans="8:8" x14ac:dyDescent="0.25">
      <c r="H1291" s="373"/>
    </row>
    <row r="1292" spans="8:8" x14ac:dyDescent="0.25">
      <c r="H1292" s="373"/>
    </row>
    <row r="1293" spans="8:8" x14ac:dyDescent="0.25">
      <c r="H1293" s="373"/>
    </row>
    <row r="1294" spans="8:8" x14ac:dyDescent="0.25">
      <c r="H1294" s="373"/>
    </row>
    <row r="1295" spans="8:8" x14ac:dyDescent="0.25">
      <c r="H1295" s="373"/>
    </row>
    <row r="1296" spans="8:8" x14ac:dyDescent="0.25">
      <c r="H1296" s="373"/>
    </row>
    <row r="1297" spans="8:8" x14ac:dyDescent="0.25">
      <c r="H1297" s="373"/>
    </row>
    <row r="1298" spans="8:8" x14ac:dyDescent="0.25">
      <c r="H1298" s="373"/>
    </row>
    <row r="1299" spans="8:8" x14ac:dyDescent="0.25">
      <c r="H1299" s="373"/>
    </row>
    <row r="1300" spans="8:8" x14ac:dyDescent="0.25">
      <c r="H1300" s="373"/>
    </row>
    <row r="1301" spans="8:8" x14ac:dyDescent="0.25">
      <c r="H1301" s="373"/>
    </row>
    <row r="1302" spans="8:8" x14ac:dyDescent="0.25">
      <c r="H1302" s="373"/>
    </row>
    <row r="1303" spans="8:8" x14ac:dyDescent="0.25">
      <c r="H1303" s="373"/>
    </row>
    <row r="1304" spans="8:8" x14ac:dyDescent="0.25">
      <c r="H1304" s="373"/>
    </row>
    <row r="1305" spans="8:8" x14ac:dyDescent="0.25">
      <c r="H1305" s="373"/>
    </row>
    <row r="1306" spans="8:8" x14ac:dyDescent="0.25">
      <c r="H1306" s="373"/>
    </row>
    <row r="1307" spans="8:8" x14ac:dyDescent="0.25">
      <c r="H1307" s="373"/>
    </row>
    <row r="1308" spans="8:8" x14ac:dyDescent="0.25">
      <c r="H1308" s="373"/>
    </row>
    <row r="1309" spans="8:8" x14ac:dyDescent="0.25">
      <c r="H1309" s="373"/>
    </row>
    <row r="1310" spans="8:8" x14ac:dyDescent="0.25">
      <c r="H1310" s="373"/>
    </row>
    <row r="1311" spans="8:8" x14ac:dyDescent="0.25">
      <c r="H1311" s="373"/>
    </row>
    <row r="1312" spans="8:8" x14ac:dyDescent="0.25">
      <c r="H1312" s="373"/>
    </row>
    <row r="1313" spans="8:8" x14ac:dyDescent="0.25">
      <c r="H1313" s="373"/>
    </row>
    <row r="1314" spans="8:8" x14ac:dyDescent="0.25">
      <c r="H1314" s="373"/>
    </row>
    <row r="1315" spans="8:8" x14ac:dyDescent="0.25">
      <c r="H1315" s="373"/>
    </row>
    <row r="1316" spans="8:8" x14ac:dyDescent="0.25">
      <c r="H1316" s="373"/>
    </row>
    <row r="1317" spans="8:8" x14ac:dyDescent="0.25">
      <c r="H1317" s="373"/>
    </row>
    <row r="1318" spans="8:8" x14ac:dyDescent="0.25">
      <c r="H1318" s="373"/>
    </row>
    <row r="1319" spans="8:8" x14ac:dyDescent="0.25">
      <c r="H1319" s="373"/>
    </row>
    <row r="1320" spans="8:8" x14ac:dyDescent="0.25">
      <c r="H1320" s="373"/>
    </row>
    <row r="1321" spans="8:8" x14ac:dyDescent="0.25">
      <c r="H1321" s="373"/>
    </row>
    <row r="1322" spans="8:8" x14ac:dyDescent="0.25">
      <c r="H1322" s="373"/>
    </row>
    <row r="1323" spans="8:8" x14ac:dyDescent="0.25">
      <c r="H1323" s="373"/>
    </row>
    <row r="1324" spans="8:8" x14ac:dyDescent="0.25">
      <c r="H1324" s="373"/>
    </row>
    <row r="1325" spans="8:8" x14ac:dyDescent="0.25">
      <c r="H1325" s="373"/>
    </row>
    <row r="1326" spans="8:8" x14ac:dyDescent="0.25">
      <c r="H1326" s="373"/>
    </row>
    <row r="1327" spans="8:8" x14ac:dyDescent="0.25">
      <c r="H1327" s="373"/>
    </row>
    <row r="1328" spans="8:8" x14ac:dyDescent="0.25">
      <c r="H1328" s="373"/>
    </row>
    <row r="1329" spans="8:8" x14ac:dyDescent="0.25">
      <c r="H1329" s="373"/>
    </row>
    <row r="1330" spans="8:8" x14ac:dyDescent="0.25">
      <c r="H1330" s="373"/>
    </row>
    <row r="1331" spans="8:8" x14ac:dyDescent="0.25">
      <c r="H1331" s="373"/>
    </row>
    <row r="1332" spans="8:8" x14ac:dyDescent="0.25">
      <c r="H1332" s="373"/>
    </row>
    <row r="1333" spans="8:8" x14ac:dyDescent="0.25">
      <c r="H1333" s="373"/>
    </row>
    <row r="1334" spans="8:8" x14ac:dyDescent="0.25">
      <c r="H1334" s="373"/>
    </row>
    <row r="1335" spans="8:8" x14ac:dyDescent="0.25">
      <c r="H1335" s="373"/>
    </row>
    <row r="1336" spans="8:8" x14ac:dyDescent="0.25">
      <c r="H1336" s="373"/>
    </row>
    <row r="1337" spans="8:8" x14ac:dyDescent="0.25">
      <c r="H1337" s="373"/>
    </row>
    <row r="1338" spans="8:8" x14ac:dyDescent="0.25">
      <c r="H1338" s="373"/>
    </row>
    <row r="1339" spans="8:8" x14ac:dyDescent="0.25">
      <c r="H1339" s="373"/>
    </row>
    <row r="1340" spans="8:8" x14ac:dyDescent="0.25">
      <c r="H1340" s="373"/>
    </row>
    <row r="1341" spans="8:8" x14ac:dyDescent="0.25">
      <c r="H1341" s="373"/>
    </row>
    <row r="1342" spans="8:8" x14ac:dyDescent="0.25">
      <c r="H1342" s="373"/>
    </row>
    <row r="1343" spans="8:8" x14ac:dyDescent="0.25">
      <c r="H1343" s="373"/>
    </row>
    <row r="1344" spans="8:8" x14ac:dyDescent="0.25">
      <c r="H1344" s="373"/>
    </row>
    <row r="1345" spans="8:8" x14ac:dyDescent="0.25">
      <c r="H1345" s="373"/>
    </row>
    <row r="1346" spans="8:8" x14ac:dyDescent="0.25">
      <c r="H1346" s="373"/>
    </row>
    <row r="1347" spans="8:8" x14ac:dyDescent="0.25">
      <c r="H1347" s="373"/>
    </row>
    <row r="1348" spans="8:8" x14ac:dyDescent="0.25">
      <c r="H1348" s="373"/>
    </row>
    <row r="1349" spans="8:8" x14ac:dyDescent="0.25">
      <c r="H1349" s="373"/>
    </row>
    <row r="1350" spans="8:8" x14ac:dyDescent="0.25">
      <c r="H1350" s="373"/>
    </row>
    <row r="1351" spans="8:8" x14ac:dyDescent="0.25">
      <c r="H1351" s="373"/>
    </row>
    <row r="1352" spans="8:8" x14ac:dyDescent="0.25">
      <c r="H1352" s="373"/>
    </row>
    <row r="1353" spans="8:8" x14ac:dyDescent="0.25">
      <c r="H1353" s="373"/>
    </row>
    <row r="1354" spans="8:8" x14ac:dyDescent="0.25">
      <c r="H1354" s="373"/>
    </row>
    <row r="1355" spans="8:8" x14ac:dyDescent="0.25">
      <c r="H1355" s="373"/>
    </row>
    <row r="1356" spans="8:8" x14ac:dyDescent="0.25">
      <c r="H1356" s="373"/>
    </row>
    <row r="1357" spans="8:8" x14ac:dyDescent="0.25">
      <c r="H1357" s="373"/>
    </row>
    <row r="1358" spans="8:8" x14ac:dyDescent="0.25">
      <c r="H1358" s="373"/>
    </row>
    <row r="1359" spans="8:8" x14ac:dyDescent="0.25">
      <c r="H1359" s="373"/>
    </row>
    <row r="1360" spans="8:8" x14ac:dyDescent="0.25">
      <c r="H1360" s="373"/>
    </row>
    <row r="1361" spans="8:8" x14ac:dyDescent="0.25">
      <c r="H1361" s="373"/>
    </row>
    <row r="1362" spans="8:8" x14ac:dyDescent="0.25">
      <c r="H1362" s="373"/>
    </row>
    <row r="1363" spans="8:8" x14ac:dyDescent="0.25">
      <c r="H1363" s="373"/>
    </row>
    <row r="1364" spans="8:8" x14ac:dyDescent="0.25">
      <c r="H1364" s="373"/>
    </row>
    <row r="1365" spans="8:8" x14ac:dyDescent="0.25">
      <c r="H1365" s="373"/>
    </row>
    <row r="1366" spans="8:8" x14ac:dyDescent="0.25">
      <c r="H1366" s="373"/>
    </row>
    <row r="1367" spans="8:8" x14ac:dyDescent="0.25">
      <c r="H1367" s="373"/>
    </row>
    <row r="1368" spans="8:8" x14ac:dyDescent="0.25">
      <c r="H1368" s="373"/>
    </row>
    <row r="1369" spans="8:8" x14ac:dyDescent="0.25">
      <c r="H1369" s="373"/>
    </row>
    <row r="1370" spans="8:8" x14ac:dyDescent="0.25">
      <c r="H1370" s="373"/>
    </row>
    <row r="1371" spans="8:8" x14ac:dyDescent="0.25">
      <c r="H1371" s="373"/>
    </row>
    <row r="1372" spans="8:8" x14ac:dyDescent="0.25">
      <c r="H1372" s="373"/>
    </row>
    <row r="1373" spans="8:8" x14ac:dyDescent="0.25">
      <c r="H1373" s="373"/>
    </row>
    <row r="1374" spans="8:8" x14ac:dyDescent="0.25">
      <c r="H1374" s="373"/>
    </row>
    <row r="1375" spans="8:8" x14ac:dyDescent="0.25">
      <c r="H1375" s="373"/>
    </row>
    <row r="1376" spans="8:8" x14ac:dyDescent="0.25">
      <c r="H1376" s="373"/>
    </row>
    <row r="1377" spans="8:8" x14ac:dyDescent="0.25">
      <c r="H1377" s="373"/>
    </row>
    <row r="1378" spans="8:8" x14ac:dyDescent="0.25">
      <c r="H1378" s="373"/>
    </row>
    <row r="1379" spans="8:8" x14ac:dyDescent="0.25">
      <c r="H1379" s="373"/>
    </row>
    <row r="1380" spans="8:8" x14ac:dyDescent="0.25">
      <c r="H1380" s="373"/>
    </row>
    <row r="1381" spans="8:8" x14ac:dyDescent="0.25">
      <c r="H1381" s="373"/>
    </row>
    <row r="1382" spans="8:8" x14ac:dyDescent="0.25">
      <c r="H1382" s="373"/>
    </row>
    <row r="1383" spans="8:8" x14ac:dyDescent="0.25">
      <c r="H1383" s="373"/>
    </row>
    <row r="1384" spans="8:8" x14ac:dyDescent="0.25">
      <c r="H1384" s="373"/>
    </row>
    <row r="1385" spans="8:8" x14ac:dyDescent="0.25">
      <c r="H1385" s="373"/>
    </row>
    <row r="1386" spans="8:8" x14ac:dyDescent="0.25">
      <c r="H1386" s="373"/>
    </row>
    <row r="1387" spans="8:8" x14ac:dyDescent="0.25">
      <c r="H1387" s="373"/>
    </row>
    <row r="1388" spans="8:8" x14ac:dyDescent="0.25">
      <c r="H1388" s="373"/>
    </row>
    <row r="1389" spans="8:8" x14ac:dyDescent="0.25">
      <c r="H1389" s="373"/>
    </row>
    <row r="1390" spans="8:8" x14ac:dyDescent="0.25">
      <c r="H1390" s="373"/>
    </row>
    <row r="1391" spans="8:8" x14ac:dyDescent="0.25">
      <c r="H1391" s="373"/>
    </row>
    <row r="1392" spans="8:8" x14ac:dyDescent="0.25">
      <c r="H1392" s="373"/>
    </row>
    <row r="1393" spans="8:8" x14ac:dyDescent="0.25">
      <c r="H1393" s="373"/>
    </row>
    <row r="1394" spans="8:8" x14ac:dyDescent="0.25">
      <c r="H1394" s="373"/>
    </row>
    <row r="1395" spans="8:8" x14ac:dyDescent="0.25">
      <c r="H1395" s="373"/>
    </row>
    <row r="1396" spans="8:8" x14ac:dyDescent="0.25">
      <c r="H1396" s="373"/>
    </row>
    <row r="1397" spans="8:8" x14ac:dyDescent="0.25">
      <c r="H1397" s="373"/>
    </row>
    <row r="1398" spans="8:8" x14ac:dyDescent="0.25">
      <c r="H1398" s="373"/>
    </row>
    <row r="1399" spans="8:8" x14ac:dyDescent="0.25">
      <c r="H1399" s="373"/>
    </row>
    <row r="1400" spans="8:8" x14ac:dyDescent="0.25">
      <c r="H1400" s="373"/>
    </row>
    <row r="1401" spans="8:8" x14ac:dyDescent="0.25">
      <c r="H1401" s="373"/>
    </row>
    <row r="1402" spans="8:8" x14ac:dyDescent="0.25">
      <c r="H1402" s="373"/>
    </row>
    <row r="1403" spans="8:8" x14ac:dyDescent="0.25">
      <c r="H1403" s="373"/>
    </row>
    <row r="1404" spans="8:8" x14ac:dyDescent="0.25">
      <c r="H1404" s="373"/>
    </row>
    <row r="1405" spans="8:8" x14ac:dyDescent="0.25">
      <c r="H1405" s="373"/>
    </row>
    <row r="1406" spans="8:8" x14ac:dyDescent="0.25">
      <c r="H1406" s="373"/>
    </row>
    <row r="1407" spans="8:8" x14ac:dyDescent="0.25">
      <c r="H1407" s="373"/>
    </row>
    <row r="1408" spans="8:8" x14ac:dyDescent="0.25">
      <c r="H1408" s="373"/>
    </row>
    <row r="1409" spans="8:8" x14ac:dyDescent="0.25">
      <c r="H1409" s="373"/>
    </row>
    <row r="1410" spans="8:8" x14ac:dyDescent="0.25">
      <c r="H1410" s="373"/>
    </row>
    <row r="1411" spans="8:8" x14ac:dyDescent="0.25">
      <c r="H1411" s="373"/>
    </row>
    <row r="1412" spans="8:8" x14ac:dyDescent="0.25">
      <c r="H1412" s="373"/>
    </row>
    <row r="1413" spans="8:8" x14ac:dyDescent="0.25">
      <c r="H1413" s="373"/>
    </row>
    <row r="1414" spans="8:8" x14ac:dyDescent="0.25">
      <c r="H1414" s="373"/>
    </row>
    <row r="1415" spans="8:8" x14ac:dyDescent="0.25">
      <c r="H1415" s="373"/>
    </row>
    <row r="1416" spans="8:8" x14ac:dyDescent="0.25">
      <c r="H1416" s="373"/>
    </row>
    <row r="1417" spans="8:8" x14ac:dyDescent="0.25">
      <c r="H1417" s="373"/>
    </row>
    <row r="1418" spans="8:8" x14ac:dyDescent="0.25">
      <c r="H1418" s="373"/>
    </row>
    <row r="1419" spans="8:8" x14ac:dyDescent="0.25">
      <c r="H1419" s="373"/>
    </row>
    <row r="1420" spans="8:8" x14ac:dyDescent="0.25">
      <c r="H1420" s="373"/>
    </row>
    <row r="1421" spans="8:8" x14ac:dyDescent="0.25">
      <c r="H1421" s="373"/>
    </row>
    <row r="1422" spans="8:8" x14ac:dyDescent="0.25">
      <c r="H1422" s="373"/>
    </row>
    <row r="1423" spans="8:8" x14ac:dyDescent="0.25">
      <c r="H1423" s="373"/>
    </row>
    <row r="1424" spans="8:8" x14ac:dyDescent="0.25">
      <c r="H1424" s="373"/>
    </row>
    <row r="1425" spans="8:8" x14ac:dyDescent="0.25">
      <c r="H1425" s="373"/>
    </row>
    <row r="1426" spans="8:8" x14ac:dyDescent="0.25">
      <c r="H1426" s="373"/>
    </row>
    <row r="1427" spans="8:8" x14ac:dyDescent="0.25">
      <c r="H1427" s="373"/>
    </row>
    <row r="1428" spans="8:8" x14ac:dyDescent="0.25">
      <c r="H1428" s="373"/>
    </row>
    <row r="1429" spans="8:8" x14ac:dyDescent="0.25">
      <c r="H1429" s="373"/>
    </row>
    <row r="1430" spans="8:8" x14ac:dyDescent="0.25">
      <c r="H1430" s="373"/>
    </row>
    <row r="1431" spans="8:8" x14ac:dyDescent="0.25">
      <c r="H1431" s="373"/>
    </row>
    <row r="1432" spans="8:8" x14ac:dyDescent="0.25">
      <c r="H1432" s="373"/>
    </row>
    <row r="1433" spans="8:8" x14ac:dyDescent="0.25">
      <c r="H1433" s="373"/>
    </row>
    <row r="1434" spans="8:8" x14ac:dyDescent="0.25">
      <c r="H1434" s="373"/>
    </row>
    <row r="1435" spans="8:8" x14ac:dyDescent="0.25">
      <c r="H1435" s="373"/>
    </row>
    <row r="1436" spans="8:8" x14ac:dyDescent="0.25">
      <c r="H1436" s="373"/>
    </row>
    <row r="1437" spans="8:8" x14ac:dyDescent="0.25">
      <c r="H1437" s="373"/>
    </row>
    <row r="1438" spans="8:8" x14ac:dyDescent="0.25">
      <c r="H1438" s="373"/>
    </row>
    <row r="1439" spans="8:8" x14ac:dyDescent="0.25">
      <c r="H1439" s="373"/>
    </row>
    <row r="1440" spans="8:8" x14ac:dyDescent="0.25">
      <c r="H1440" s="373"/>
    </row>
    <row r="1441" spans="8:8" x14ac:dyDescent="0.25">
      <c r="H1441" s="373"/>
    </row>
    <row r="1442" spans="8:8" x14ac:dyDescent="0.25">
      <c r="H1442" s="373"/>
    </row>
    <row r="1443" spans="8:8" x14ac:dyDescent="0.25">
      <c r="H1443" s="373"/>
    </row>
    <row r="1444" spans="8:8" x14ac:dyDescent="0.25">
      <c r="H1444" s="373"/>
    </row>
    <row r="1445" spans="8:8" x14ac:dyDescent="0.25">
      <c r="H1445" s="373"/>
    </row>
    <row r="1446" spans="8:8" x14ac:dyDescent="0.25">
      <c r="H1446" s="373"/>
    </row>
    <row r="1447" spans="8:8" x14ac:dyDescent="0.25">
      <c r="H1447" s="373"/>
    </row>
    <row r="1448" spans="8:8" x14ac:dyDescent="0.25">
      <c r="H1448" s="373"/>
    </row>
    <row r="1449" spans="8:8" x14ac:dyDescent="0.25">
      <c r="H1449" s="373"/>
    </row>
    <row r="1450" spans="8:8" x14ac:dyDescent="0.25">
      <c r="H1450" s="373"/>
    </row>
    <row r="1451" spans="8:8" x14ac:dyDescent="0.25">
      <c r="H1451" s="373"/>
    </row>
    <row r="1452" spans="8:8" x14ac:dyDescent="0.25">
      <c r="H1452" s="373"/>
    </row>
    <row r="1453" spans="8:8" x14ac:dyDescent="0.25">
      <c r="H1453" s="373"/>
    </row>
    <row r="1454" spans="8:8" x14ac:dyDescent="0.25">
      <c r="H1454" s="373"/>
    </row>
    <row r="1455" spans="8:8" x14ac:dyDescent="0.25">
      <c r="H1455" s="373"/>
    </row>
    <row r="1456" spans="8:8" x14ac:dyDescent="0.25">
      <c r="H1456" s="373"/>
    </row>
    <row r="1457" spans="8:8" x14ac:dyDescent="0.25">
      <c r="H1457" s="373"/>
    </row>
    <row r="1458" spans="8:8" x14ac:dyDescent="0.25">
      <c r="H1458" s="373"/>
    </row>
    <row r="1459" spans="8:8" x14ac:dyDescent="0.25">
      <c r="H1459" s="373"/>
    </row>
    <row r="1460" spans="8:8" x14ac:dyDescent="0.25">
      <c r="H1460" s="373"/>
    </row>
    <row r="1461" spans="8:8" x14ac:dyDescent="0.25">
      <c r="H1461" s="373"/>
    </row>
    <row r="1462" spans="8:8" x14ac:dyDescent="0.25">
      <c r="H1462" s="373"/>
    </row>
    <row r="1463" spans="8:8" x14ac:dyDescent="0.25">
      <c r="H1463" s="373"/>
    </row>
    <row r="1464" spans="8:8" x14ac:dyDescent="0.25">
      <c r="H1464" s="373"/>
    </row>
    <row r="1465" spans="8:8" x14ac:dyDescent="0.25">
      <c r="H1465" s="373"/>
    </row>
    <row r="1466" spans="8:8" x14ac:dyDescent="0.25">
      <c r="H1466" s="373"/>
    </row>
    <row r="1467" spans="8:8" x14ac:dyDescent="0.25">
      <c r="H1467" s="373"/>
    </row>
    <row r="1468" spans="8:8" x14ac:dyDescent="0.25">
      <c r="H1468" s="373"/>
    </row>
    <row r="1469" spans="8:8" x14ac:dyDescent="0.25">
      <c r="H1469" s="373"/>
    </row>
    <row r="1470" spans="8:8" x14ac:dyDescent="0.25">
      <c r="H1470" s="373"/>
    </row>
    <row r="1471" spans="8:8" x14ac:dyDescent="0.25">
      <c r="H1471" s="373"/>
    </row>
    <row r="1472" spans="8:8" x14ac:dyDescent="0.25">
      <c r="H1472" s="373"/>
    </row>
    <row r="1473" spans="8:8" x14ac:dyDescent="0.25">
      <c r="H1473" s="373"/>
    </row>
    <row r="1474" spans="8:8" x14ac:dyDescent="0.25">
      <c r="H1474" s="373"/>
    </row>
    <row r="1475" spans="8:8" x14ac:dyDescent="0.25">
      <c r="H1475" s="373"/>
    </row>
    <row r="1476" spans="8:8" x14ac:dyDescent="0.25">
      <c r="H1476" s="373"/>
    </row>
    <row r="1477" spans="8:8" x14ac:dyDescent="0.25">
      <c r="H1477" s="373"/>
    </row>
    <row r="1478" spans="8:8" x14ac:dyDescent="0.25">
      <c r="H1478" s="373"/>
    </row>
    <row r="1479" spans="8:8" x14ac:dyDescent="0.25">
      <c r="H1479" s="373"/>
    </row>
    <row r="1480" spans="8:8" x14ac:dyDescent="0.25">
      <c r="H1480" s="373"/>
    </row>
    <row r="1481" spans="8:8" x14ac:dyDescent="0.25">
      <c r="H1481" s="373"/>
    </row>
    <row r="1482" spans="8:8" x14ac:dyDescent="0.25">
      <c r="H1482" s="373"/>
    </row>
    <row r="1483" spans="8:8" x14ac:dyDescent="0.25">
      <c r="H1483" s="373"/>
    </row>
    <row r="1484" spans="8:8" x14ac:dyDescent="0.25">
      <c r="H1484" s="373"/>
    </row>
    <row r="1485" spans="8:8" x14ac:dyDescent="0.25">
      <c r="H1485" s="373"/>
    </row>
    <row r="1486" spans="8:8" x14ac:dyDescent="0.25">
      <c r="H1486" s="373"/>
    </row>
    <row r="1487" spans="8:8" x14ac:dyDescent="0.25">
      <c r="H1487" s="373"/>
    </row>
    <row r="1488" spans="8:8" x14ac:dyDescent="0.25">
      <c r="H1488" s="373"/>
    </row>
    <row r="1489" spans="8:8" x14ac:dyDescent="0.25">
      <c r="H1489" s="373"/>
    </row>
    <row r="1490" spans="8:8" x14ac:dyDescent="0.25">
      <c r="H1490" s="373"/>
    </row>
    <row r="1491" spans="8:8" x14ac:dyDescent="0.25">
      <c r="H1491" s="373"/>
    </row>
    <row r="1492" spans="8:8" x14ac:dyDescent="0.25">
      <c r="H1492" s="373"/>
    </row>
    <row r="1493" spans="8:8" x14ac:dyDescent="0.25">
      <c r="H1493" s="373"/>
    </row>
    <row r="1494" spans="8:8" x14ac:dyDescent="0.25">
      <c r="H1494" s="373"/>
    </row>
    <row r="1495" spans="8:8" x14ac:dyDescent="0.25">
      <c r="H1495" s="373"/>
    </row>
    <row r="1496" spans="8:8" x14ac:dyDescent="0.25">
      <c r="H1496" s="373"/>
    </row>
    <row r="1497" spans="8:8" x14ac:dyDescent="0.25">
      <c r="H1497" s="373"/>
    </row>
    <row r="1498" spans="8:8" x14ac:dyDescent="0.25">
      <c r="H1498" s="373"/>
    </row>
    <row r="1499" spans="8:8" x14ac:dyDescent="0.25">
      <c r="H1499" s="373"/>
    </row>
    <row r="1500" spans="8:8" x14ac:dyDescent="0.25">
      <c r="H1500" s="373"/>
    </row>
    <row r="1501" spans="8:8" x14ac:dyDescent="0.25">
      <c r="H1501" s="373"/>
    </row>
    <row r="1502" spans="8:8" x14ac:dyDescent="0.25">
      <c r="H1502" s="373"/>
    </row>
    <row r="1503" spans="8:8" x14ac:dyDescent="0.25">
      <c r="H1503" s="373"/>
    </row>
    <row r="1504" spans="8:8" x14ac:dyDescent="0.25">
      <c r="H1504" s="373"/>
    </row>
    <row r="1505" spans="8:8" x14ac:dyDescent="0.25">
      <c r="H1505" s="373"/>
    </row>
    <row r="1506" spans="8:8" x14ac:dyDescent="0.25">
      <c r="H1506" s="373"/>
    </row>
    <row r="1507" spans="8:8" x14ac:dyDescent="0.25">
      <c r="H1507" s="373"/>
    </row>
    <row r="1508" spans="8:8" x14ac:dyDescent="0.25">
      <c r="H1508" s="373"/>
    </row>
  </sheetData>
  <mergeCells count="1">
    <mergeCell ref="A1:H1"/>
  </mergeCells>
  <conditionalFormatting sqref="J26:K40 J43:K43 N26:N40 M43:N43 Q26:Q40 P43:Q43 T26:T40 T43 M26:M30 P30">
    <cfRule type="cellIs" dxfId="11" priority="6" stopIfTrue="1" operator="equal">
      <formula>0</formula>
    </cfRule>
  </conditionalFormatting>
  <conditionalFormatting sqref="S30">
    <cfRule type="cellIs" dxfId="10" priority="5" stopIfTrue="1" operator="equal">
      <formula>0</formula>
    </cfRule>
  </conditionalFormatting>
  <conditionalFormatting sqref="V30">
    <cfRule type="cellIs" dxfId="9" priority="4" stopIfTrue="1" operator="equal">
      <formula>0</formula>
    </cfRule>
  </conditionalFormatting>
  <conditionalFormatting sqref="Y30">
    <cfRule type="cellIs" dxfId="8" priority="3" stopIfTrue="1" operator="equal">
      <formula>0</formula>
    </cfRule>
  </conditionalFormatting>
  <conditionalFormatting sqref="AB30">
    <cfRule type="cellIs" dxfId="7" priority="2" stopIfTrue="1" operator="equal">
      <formula>0</formula>
    </cfRule>
  </conditionalFormatting>
  <conditionalFormatting sqref="AE30">
    <cfRule type="cellIs" dxfId="6" priority="1" stopIfTrue="1" operator="equal">
      <formula>0</formula>
    </cfRule>
  </conditionalFormatting>
  <printOptions horizontalCentered="1" verticalCentered="1"/>
  <pageMargins left="0" right="0" top="0" bottom="0" header="0.3" footer="0.3"/>
  <pageSetup paperSize="5" scale="24" orientation="landscape" r:id="rId1"/>
  <headerFooter>
    <oddFooter>&amp;L*&amp;CPage &amp;P&amp;R&amp;D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S1508"/>
  <sheetViews>
    <sheetView zoomScale="60" zoomScaleNormal="60" zoomScaleSheetLayoutView="70" workbookViewId="0">
      <pane ySplit="2" topLeftCell="A3" activePane="bottomLeft" state="frozen"/>
      <selection activeCell="B1" sqref="B1:J1"/>
      <selection pane="bottomLeft" activeCell="B1" sqref="B1:J1"/>
    </sheetView>
  </sheetViews>
  <sheetFormatPr defaultColWidth="12" defaultRowHeight="18" x14ac:dyDescent="0.25"/>
  <cols>
    <col min="1" max="1" width="15.42578125" style="62" customWidth="1"/>
    <col min="2" max="2" width="42.7109375" style="229" bestFit="1" customWidth="1"/>
    <col min="3" max="3" width="39.7109375" style="62" bestFit="1" customWidth="1"/>
    <col min="4" max="4" width="11.28515625" style="62" customWidth="1"/>
    <col min="5" max="6" width="10.42578125" style="62" customWidth="1"/>
    <col min="7" max="7" width="49.7109375" style="62" customWidth="1"/>
    <col min="8" max="8" width="21.7109375" style="259" customWidth="1"/>
    <col min="9" max="9" width="22.28515625" style="253" customWidth="1"/>
    <col min="10" max="10" width="17.85546875" style="255" customWidth="1"/>
    <col min="11" max="11" width="27.7109375" style="255" customWidth="1"/>
    <col min="12" max="12" width="20.42578125" style="258" customWidth="1"/>
    <col min="13" max="13" width="17.85546875" style="257" customWidth="1"/>
    <col min="14" max="14" width="27.7109375" style="255" customWidth="1"/>
    <col min="15" max="15" width="20.42578125" style="257" customWidth="1"/>
    <col min="16" max="16" width="17.85546875" style="257" customWidth="1"/>
    <col min="17" max="17" width="27.7109375" style="255" customWidth="1"/>
    <col min="18" max="18" width="20.42578125" style="257" customWidth="1"/>
    <col min="19" max="19" width="17.85546875" style="257" customWidth="1"/>
    <col min="20" max="20" width="25.7109375" style="255" customWidth="1"/>
    <col min="21" max="21" width="20.42578125" style="256" customWidth="1"/>
    <col min="22" max="22" width="22.42578125" style="256" customWidth="1"/>
    <col min="23" max="23" width="29.7109375" style="256" customWidth="1"/>
    <col min="24" max="24" width="19" style="256" customWidth="1"/>
    <col min="25" max="25" width="18.85546875" style="256" customWidth="1"/>
    <col min="26" max="26" width="23.85546875" style="256" customWidth="1"/>
    <col min="27" max="27" width="19" style="256" customWidth="1"/>
    <col min="28" max="28" width="18.85546875" style="256" customWidth="1"/>
    <col min="29" max="29" width="19.7109375" style="256" customWidth="1"/>
    <col min="30" max="30" width="19" style="256" customWidth="1"/>
    <col min="31" max="31" width="17" style="262" customWidth="1"/>
    <col min="32" max="32" width="23.42578125" style="262" customWidth="1"/>
    <col min="33" max="33" width="17.28515625" style="253" customWidth="1"/>
    <col min="34" max="35" width="23.28515625" style="253" bestFit="1" customWidth="1"/>
    <col min="36" max="16384" width="12" style="253"/>
  </cols>
  <sheetData>
    <row r="1" spans="1:70" s="260" customFormat="1" ht="42" customHeight="1" thickBot="1" x14ac:dyDescent="0.45">
      <c r="A1" s="588" t="s">
        <v>97</v>
      </c>
      <c r="B1" s="589"/>
      <c r="C1" s="589"/>
      <c r="D1" s="589"/>
      <c r="E1" s="589"/>
      <c r="F1" s="589"/>
      <c r="G1" s="589"/>
      <c r="H1" s="589"/>
      <c r="I1" s="409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8"/>
    </row>
    <row r="2" spans="1:70" s="254" customFormat="1" ht="75" customHeight="1" thickTop="1" thickBot="1" x14ac:dyDescent="0.3">
      <c r="A2" s="452" t="s">
        <v>2</v>
      </c>
      <c r="B2" s="405" t="s">
        <v>3</v>
      </c>
      <c r="C2" s="405" t="s">
        <v>4</v>
      </c>
      <c r="D2" s="407" t="s">
        <v>84</v>
      </c>
      <c r="E2" s="405" t="s">
        <v>85</v>
      </c>
      <c r="F2" s="408" t="s">
        <v>5</v>
      </c>
      <c r="G2" s="406"/>
      <c r="H2" s="402" t="s">
        <v>95</v>
      </c>
      <c r="I2" s="403" t="s">
        <v>91</v>
      </c>
      <c r="J2" s="404" t="s">
        <v>83</v>
      </c>
      <c r="K2" s="261" t="s">
        <v>86</v>
      </c>
      <c r="L2" s="400" t="s">
        <v>92</v>
      </c>
      <c r="M2" s="252" t="s">
        <v>83</v>
      </c>
      <c r="N2" s="261" t="s">
        <v>86</v>
      </c>
      <c r="O2" s="269" t="s">
        <v>89</v>
      </c>
      <c r="P2" s="252" t="s">
        <v>83</v>
      </c>
      <c r="Q2" s="261" t="s">
        <v>86</v>
      </c>
      <c r="R2" s="269" t="s">
        <v>89</v>
      </c>
      <c r="S2" s="252" t="s">
        <v>83</v>
      </c>
      <c r="T2" s="261" t="s">
        <v>86</v>
      </c>
      <c r="U2" s="270" t="s">
        <v>89</v>
      </c>
      <c r="V2" s="252" t="s">
        <v>83</v>
      </c>
      <c r="W2" s="261" t="s">
        <v>86</v>
      </c>
      <c r="X2" s="270" t="s">
        <v>89</v>
      </c>
      <c r="Y2" s="252" t="s">
        <v>83</v>
      </c>
      <c r="Z2" s="261" t="s">
        <v>86</v>
      </c>
      <c r="AA2" s="270" t="s">
        <v>89</v>
      </c>
      <c r="AB2" s="252" t="s">
        <v>83</v>
      </c>
      <c r="AC2" s="261" t="s">
        <v>86</v>
      </c>
      <c r="AD2" s="270" t="s">
        <v>89</v>
      </c>
      <c r="AE2" s="271" t="s">
        <v>93</v>
      </c>
      <c r="AF2" s="401" t="s">
        <v>94</v>
      </c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</row>
    <row r="3" spans="1:70" s="41" customFormat="1" ht="18.75" customHeight="1" thickTop="1" x14ac:dyDescent="0.25">
      <c r="A3" s="272"/>
      <c r="B3" s="273"/>
      <c r="C3" s="273"/>
      <c r="D3" s="274"/>
      <c r="E3" s="274"/>
      <c r="F3" s="275"/>
      <c r="G3" s="276"/>
      <c r="H3" s="277" t="s">
        <v>90</v>
      </c>
      <c r="I3" s="394"/>
      <c r="J3" s="444"/>
      <c r="K3" s="445"/>
      <c r="L3" s="446"/>
      <c r="M3" s="445"/>
      <c r="N3" s="445"/>
      <c r="O3" s="447"/>
      <c r="P3" s="445"/>
      <c r="Q3" s="445"/>
      <c r="R3" s="447"/>
      <c r="S3" s="445"/>
      <c r="T3" s="445"/>
      <c r="U3" s="448"/>
      <c r="V3" s="449"/>
      <c r="W3" s="449"/>
      <c r="X3" s="449"/>
      <c r="Y3" s="449"/>
      <c r="Z3" s="449"/>
      <c r="AA3" s="449"/>
      <c r="AB3" s="449"/>
      <c r="AC3" s="449"/>
      <c r="AD3" s="449"/>
      <c r="AE3" s="450"/>
      <c r="AF3" s="45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s="1" customFormat="1" ht="18" customHeight="1" x14ac:dyDescent="0.25">
      <c r="A4" s="291"/>
      <c r="B4" s="278"/>
      <c r="C4" s="279"/>
      <c r="D4" s="279"/>
      <c r="E4" s="279"/>
      <c r="F4" s="280"/>
      <c r="G4" s="281"/>
      <c r="H4" s="282">
        <f>I4-J4-M4-P4-S4-V4-Y4-AB4</f>
        <v>0</v>
      </c>
      <c r="I4" s="399"/>
      <c r="J4" s="284"/>
      <c r="K4" s="285"/>
      <c r="L4" s="286"/>
      <c r="M4" s="285"/>
      <c r="N4" s="285"/>
      <c r="O4" s="287"/>
      <c r="P4" s="285"/>
      <c r="Q4" s="285"/>
      <c r="R4" s="287"/>
      <c r="S4" s="285"/>
      <c r="T4" s="285"/>
      <c r="U4" s="287"/>
      <c r="V4" s="288"/>
      <c r="W4" s="288"/>
      <c r="X4" s="288"/>
      <c r="Y4" s="288"/>
      <c r="Z4" s="288"/>
      <c r="AA4" s="288"/>
      <c r="AB4" s="288"/>
      <c r="AC4" s="288"/>
      <c r="AD4" s="288"/>
      <c r="AE4" s="289">
        <f>SUM(J4+M4+P4+S4+V4+Y4+AB4)</f>
        <v>0</v>
      </c>
      <c r="AF4" s="290"/>
    </row>
    <row r="5" spans="1:70" s="1" customFormat="1" ht="18" customHeight="1" x14ac:dyDescent="0.25">
      <c r="A5" s="291"/>
      <c r="B5" s="292"/>
      <c r="C5" s="279"/>
      <c r="D5" s="279"/>
      <c r="E5" s="279"/>
      <c r="F5" s="280"/>
      <c r="G5" s="281"/>
      <c r="H5" s="282">
        <f t="shared" ref="H5:H10" si="0">I5-J5-M5-P5-S5-V5-Y5-AB5</f>
        <v>0</v>
      </c>
      <c r="I5" s="399"/>
      <c r="J5" s="284"/>
      <c r="K5" s="285"/>
      <c r="L5" s="286"/>
      <c r="M5" s="285"/>
      <c r="N5" s="285"/>
      <c r="O5" s="287"/>
      <c r="P5" s="285"/>
      <c r="Q5" s="285"/>
      <c r="R5" s="287"/>
      <c r="S5" s="285"/>
      <c r="T5" s="285"/>
      <c r="U5" s="287"/>
      <c r="V5" s="288"/>
      <c r="W5" s="288"/>
      <c r="X5" s="288"/>
      <c r="Y5" s="288"/>
      <c r="Z5" s="288"/>
      <c r="AA5" s="288"/>
      <c r="AB5" s="288"/>
      <c r="AC5" s="288"/>
      <c r="AD5" s="288"/>
      <c r="AE5" s="289">
        <f t="shared" ref="AE5:AE10" si="1">SUM(J5+M5+P5+S5+V5+Y5+AB5)</f>
        <v>0</v>
      </c>
      <c r="AF5" s="290"/>
    </row>
    <row r="6" spans="1:70" s="1" customFormat="1" ht="18" customHeight="1" x14ac:dyDescent="0.25">
      <c r="A6" s="291"/>
      <c r="B6" s="293"/>
      <c r="C6" s="279"/>
      <c r="D6" s="279"/>
      <c r="E6" s="279"/>
      <c r="F6" s="280"/>
      <c r="G6" s="281"/>
      <c r="H6" s="282">
        <f t="shared" si="0"/>
        <v>0</v>
      </c>
      <c r="I6" s="399"/>
      <c r="J6" s="284"/>
      <c r="K6" s="285"/>
      <c r="L6" s="286"/>
      <c r="M6" s="285"/>
      <c r="N6" s="285"/>
      <c r="O6" s="287"/>
      <c r="P6" s="285"/>
      <c r="Q6" s="285"/>
      <c r="R6" s="287"/>
      <c r="S6" s="285"/>
      <c r="T6" s="285"/>
      <c r="U6" s="287"/>
      <c r="V6" s="288"/>
      <c r="W6" s="288"/>
      <c r="X6" s="288"/>
      <c r="Y6" s="288"/>
      <c r="Z6" s="288"/>
      <c r="AA6" s="288"/>
      <c r="AB6" s="288"/>
      <c r="AC6" s="288"/>
      <c r="AD6" s="288"/>
      <c r="AE6" s="289">
        <f t="shared" si="1"/>
        <v>0</v>
      </c>
      <c r="AF6" s="290"/>
    </row>
    <row r="7" spans="1:70" s="1" customFormat="1" ht="18" customHeight="1" x14ac:dyDescent="0.25">
      <c r="A7" s="291"/>
      <c r="B7" s="293"/>
      <c r="C7" s="279"/>
      <c r="D7" s="279"/>
      <c r="E7" s="279"/>
      <c r="F7" s="280"/>
      <c r="G7" s="281"/>
      <c r="H7" s="282">
        <f t="shared" si="0"/>
        <v>0</v>
      </c>
      <c r="I7" s="399"/>
      <c r="J7" s="284"/>
      <c r="K7" s="285"/>
      <c r="L7" s="286"/>
      <c r="M7" s="285"/>
      <c r="N7" s="285"/>
      <c r="O7" s="287"/>
      <c r="P7" s="285"/>
      <c r="Q7" s="285"/>
      <c r="R7" s="287"/>
      <c r="S7" s="285"/>
      <c r="T7" s="285"/>
      <c r="U7" s="287"/>
      <c r="V7" s="288"/>
      <c r="W7" s="288"/>
      <c r="X7" s="288"/>
      <c r="Y7" s="288"/>
      <c r="Z7" s="288"/>
      <c r="AA7" s="288"/>
      <c r="AB7" s="288"/>
      <c r="AC7" s="288"/>
      <c r="AD7" s="288"/>
      <c r="AE7" s="289">
        <f t="shared" si="1"/>
        <v>0</v>
      </c>
      <c r="AF7" s="290"/>
    </row>
    <row r="8" spans="1:70" s="1" customFormat="1" ht="18" customHeight="1" x14ac:dyDescent="0.25">
      <c r="A8" s="291"/>
      <c r="B8" s="293"/>
      <c r="C8" s="279"/>
      <c r="D8" s="279"/>
      <c r="E8" s="279"/>
      <c r="F8" s="280"/>
      <c r="G8" s="281"/>
      <c r="H8" s="282">
        <f t="shared" si="0"/>
        <v>0</v>
      </c>
      <c r="I8" s="399"/>
      <c r="J8" s="284"/>
      <c r="K8" s="285"/>
      <c r="L8" s="286"/>
      <c r="M8" s="285"/>
      <c r="N8" s="285"/>
      <c r="O8" s="287"/>
      <c r="P8" s="285"/>
      <c r="Q8" s="285"/>
      <c r="R8" s="287"/>
      <c r="S8" s="285"/>
      <c r="T8" s="285"/>
      <c r="U8" s="287"/>
      <c r="V8" s="288"/>
      <c r="W8" s="288"/>
      <c r="X8" s="288"/>
      <c r="Y8" s="288"/>
      <c r="Z8" s="288"/>
      <c r="AA8" s="288"/>
      <c r="AB8" s="288"/>
      <c r="AC8" s="288"/>
      <c r="AD8" s="288"/>
      <c r="AE8" s="289">
        <f t="shared" si="1"/>
        <v>0</v>
      </c>
      <c r="AF8" s="290"/>
    </row>
    <row r="9" spans="1:70" s="1" customFormat="1" ht="18" customHeight="1" x14ac:dyDescent="0.25">
      <c r="A9" s="291"/>
      <c r="B9" s="293"/>
      <c r="C9" s="279"/>
      <c r="D9" s="279"/>
      <c r="E9" s="279"/>
      <c r="F9" s="280"/>
      <c r="G9" s="281"/>
      <c r="H9" s="282">
        <f t="shared" si="0"/>
        <v>0</v>
      </c>
      <c r="I9" s="399"/>
      <c r="J9" s="284"/>
      <c r="K9" s="285"/>
      <c r="L9" s="286"/>
      <c r="M9" s="285"/>
      <c r="N9" s="285"/>
      <c r="O9" s="287"/>
      <c r="P9" s="285"/>
      <c r="Q9" s="285"/>
      <c r="R9" s="287"/>
      <c r="S9" s="285"/>
      <c r="T9" s="285"/>
      <c r="U9" s="287"/>
      <c r="V9" s="288"/>
      <c r="W9" s="288"/>
      <c r="X9" s="288"/>
      <c r="Y9" s="288"/>
      <c r="Z9" s="288"/>
      <c r="AA9" s="288"/>
      <c r="AB9" s="288"/>
      <c r="AC9" s="288"/>
      <c r="AD9" s="288"/>
      <c r="AE9" s="289">
        <f t="shared" si="1"/>
        <v>0</v>
      </c>
      <c r="AF9" s="290"/>
    </row>
    <row r="10" spans="1:70" s="1" customFormat="1" ht="18" customHeight="1" thickBot="1" x14ac:dyDescent="0.3">
      <c r="A10" s="291"/>
      <c r="B10" s="293"/>
      <c r="C10" s="279"/>
      <c r="D10" s="279"/>
      <c r="E10" s="279"/>
      <c r="F10" s="280"/>
      <c r="G10" s="281"/>
      <c r="H10" s="294">
        <f t="shared" si="0"/>
        <v>0</v>
      </c>
      <c r="I10" s="410"/>
      <c r="J10" s="488"/>
      <c r="K10" s="463"/>
      <c r="L10" s="489"/>
      <c r="M10" s="463"/>
      <c r="N10" s="463"/>
      <c r="O10" s="464"/>
      <c r="P10" s="463"/>
      <c r="Q10" s="463"/>
      <c r="R10" s="464"/>
      <c r="S10" s="463"/>
      <c r="T10" s="463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5">
        <f t="shared" si="1"/>
        <v>0</v>
      </c>
      <c r="AF10" s="466"/>
    </row>
    <row r="11" spans="1:70" s="1" customFormat="1" ht="18.75" customHeight="1" thickTop="1" thickBot="1" x14ac:dyDescent="0.3">
      <c r="A11" s="299"/>
      <c r="B11" s="300"/>
      <c r="C11" s="301"/>
      <c r="D11" s="302"/>
      <c r="E11" s="302"/>
      <c r="F11" s="303"/>
      <c r="G11" s="304"/>
      <c r="H11" s="305">
        <f>SUM(H4:H10)</f>
        <v>0</v>
      </c>
      <c r="I11" s="384">
        <f>SUM(I4:I10)</f>
        <v>0</v>
      </c>
      <c r="J11" s="481">
        <f>SUM(J4:J10)</f>
        <v>0</v>
      </c>
      <c r="K11" s="482"/>
      <c r="L11" s="470"/>
      <c r="M11" s="481">
        <f>SUM(M4:M10)</f>
        <v>0</v>
      </c>
      <c r="N11" s="482"/>
      <c r="O11" s="470"/>
      <c r="P11" s="481">
        <f>SUM(P4:P10)</f>
        <v>0</v>
      </c>
      <c r="Q11" s="482"/>
      <c r="R11" s="470"/>
      <c r="S11" s="481">
        <f>SUM(S4:S10)</f>
        <v>0</v>
      </c>
      <c r="T11" s="482"/>
      <c r="U11" s="470"/>
      <c r="V11" s="481">
        <f>SUM(V4:V10)</f>
        <v>0</v>
      </c>
      <c r="W11" s="470"/>
      <c r="X11" s="470"/>
      <c r="Y11" s="481">
        <f>SUM(Y4:Y10)</f>
        <v>0</v>
      </c>
      <c r="Z11" s="470"/>
      <c r="AA11" s="470"/>
      <c r="AB11" s="481">
        <f>SUM(AB4:AB10)</f>
        <v>0</v>
      </c>
      <c r="AC11" s="470"/>
      <c r="AD11" s="470"/>
      <c r="AE11" s="458">
        <f>SUM(AE4:AE10)</f>
        <v>0</v>
      </c>
      <c r="AF11" s="472">
        <f>SUM(L11+O11+R11+U11+X11+AA11+AD11)</f>
        <v>0</v>
      </c>
      <c r="AG11" s="306"/>
    </row>
    <row r="12" spans="1:70" s="1" customFormat="1" ht="18.75" customHeight="1" thickTop="1" x14ac:dyDescent="0.25">
      <c r="A12" s="307"/>
      <c r="B12" s="308"/>
      <c r="C12" s="309"/>
      <c r="D12" s="309"/>
      <c r="E12" s="309"/>
      <c r="F12" s="310"/>
      <c r="G12" s="311"/>
      <c r="H12" s="277" t="s">
        <v>90</v>
      </c>
      <c r="I12" s="395"/>
      <c r="J12" s="419"/>
      <c r="K12" s="420"/>
      <c r="L12" s="429"/>
      <c r="M12" s="420"/>
      <c r="N12" s="420"/>
      <c r="O12" s="424"/>
      <c r="P12" s="420"/>
      <c r="Q12" s="420"/>
      <c r="R12" s="424"/>
      <c r="S12" s="420"/>
      <c r="T12" s="420"/>
      <c r="U12" s="425"/>
      <c r="V12" s="426"/>
      <c r="W12" s="426"/>
      <c r="X12" s="426"/>
      <c r="Y12" s="426"/>
      <c r="Z12" s="426"/>
      <c r="AA12" s="426"/>
      <c r="AB12" s="426"/>
      <c r="AC12" s="426"/>
      <c r="AD12" s="426"/>
      <c r="AE12" s="427"/>
      <c r="AF12" s="443"/>
    </row>
    <row r="13" spans="1:70" s="1" customFormat="1" ht="18" customHeight="1" x14ac:dyDescent="0.25">
      <c r="A13" s="291"/>
      <c r="B13" s="312"/>
      <c r="C13" s="279"/>
      <c r="D13" s="279"/>
      <c r="E13" s="279"/>
      <c r="F13" s="280"/>
      <c r="G13" s="281"/>
      <c r="H13" s="282">
        <f>I13-J13-M13-P13-S13-V13-Y13-AB13</f>
        <v>0</v>
      </c>
      <c r="I13" s="313"/>
      <c r="J13" s="314"/>
      <c r="K13" s="315"/>
      <c r="L13" s="316"/>
      <c r="M13" s="315"/>
      <c r="N13" s="315"/>
      <c r="O13" s="316"/>
      <c r="P13" s="315"/>
      <c r="Q13" s="315"/>
      <c r="R13" s="316"/>
      <c r="S13" s="315"/>
      <c r="T13" s="315"/>
      <c r="U13" s="316"/>
      <c r="V13" s="288"/>
      <c r="W13" s="288"/>
      <c r="X13" s="288"/>
      <c r="Y13" s="288"/>
      <c r="Z13" s="288"/>
      <c r="AA13" s="288"/>
      <c r="AB13" s="288"/>
      <c r="AC13" s="288"/>
      <c r="AD13" s="288"/>
      <c r="AE13" s="289"/>
      <c r="AF13" s="290"/>
    </row>
    <row r="14" spans="1:70" s="1" customFormat="1" ht="18" customHeight="1" x14ac:dyDescent="0.25">
      <c r="A14" s="291"/>
      <c r="B14" s="312"/>
      <c r="C14" s="279"/>
      <c r="D14" s="279"/>
      <c r="E14" s="279"/>
      <c r="F14" s="280"/>
      <c r="G14" s="281"/>
      <c r="H14" s="282">
        <f t="shared" ref="H14:H20" si="2">I14-J14-M14-P14-S14-V14-Y14-AB14</f>
        <v>0</v>
      </c>
      <c r="I14" s="313"/>
      <c r="J14" s="314"/>
      <c r="K14" s="315"/>
      <c r="L14" s="316"/>
      <c r="M14" s="315"/>
      <c r="N14" s="315"/>
      <c r="O14" s="316"/>
      <c r="P14" s="315"/>
      <c r="Q14" s="315"/>
      <c r="R14" s="316"/>
      <c r="S14" s="315"/>
      <c r="T14" s="315"/>
      <c r="U14" s="316"/>
      <c r="V14" s="288"/>
      <c r="W14" s="288"/>
      <c r="X14" s="288"/>
      <c r="Y14" s="288"/>
      <c r="Z14" s="288"/>
      <c r="AA14" s="288"/>
      <c r="AB14" s="288"/>
      <c r="AC14" s="288"/>
      <c r="AD14" s="288"/>
      <c r="AE14" s="289"/>
      <c r="AF14" s="290"/>
    </row>
    <row r="15" spans="1:70" s="1" customFormat="1" ht="18" customHeight="1" x14ac:dyDescent="0.25">
      <c r="A15" s="291"/>
      <c r="B15" s="312"/>
      <c r="C15" s="279"/>
      <c r="D15" s="279"/>
      <c r="E15" s="279"/>
      <c r="F15" s="280"/>
      <c r="G15" s="281"/>
      <c r="H15" s="282"/>
      <c r="I15" s="313"/>
      <c r="J15" s="314"/>
      <c r="K15" s="315"/>
      <c r="L15" s="316"/>
      <c r="M15" s="315"/>
      <c r="N15" s="315"/>
      <c r="O15" s="316"/>
      <c r="P15" s="315"/>
      <c r="Q15" s="315"/>
      <c r="R15" s="316"/>
      <c r="S15" s="315"/>
      <c r="T15" s="315"/>
      <c r="U15" s="316"/>
      <c r="V15" s="288"/>
      <c r="W15" s="288"/>
      <c r="X15" s="288"/>
      <c r="Y15" s="288"/>
      <c r="Z15" s="288"/>
      <c r="AA15" s="288"/>
      <c r="AB15" s="288"/>
      <c r="AC15" s="288"/>
      <c r="AD15" s="288"/>
      <c r="AE15" s="289"/>
      <c r="AF15" s="290"/>
    </row>
    <row r="16" spans="1:70" s="1" customFormat="1" ht="18" customHeight="1" x14ac:dyDescent="0.25">
      <c r="A16" s="291"/>
      <c r="B16" s="317"/>
      <c r="C16" s="279"/>
      <c r="D16" s="279"/>
      <c r="E16" s="279"/>
      <c r="F16" s="280"/>
      <c r="G16" s="281"/>
      <c r="H16" s="282">
        <f t="shared" si="2"/>
        <v>0</v>
      </c>
      <c r="I16" s="313"/>
      <c r="J16" s="314"/>
      <c r="K16" s="315"/>
      <c r="L16" s="316"/>
      <c r="M16" s="315"/>
      <c r="N16" s="315"/>
      <c r="O16" s="316"/>
      <c r="P16" s="315"/>
      <c r="Q16" s="315"/>
      <c r="R16" s="316"/>
      <c r="S16" s="315"/>
      <c r="T16" s="315"/>
      <c r="U16" s="316"/>
      <c r="V16" s="288"/>
      <c r="W16" s="288"/>
      <c r="X16" s="288"/>
      <c r="Y16" s="288"/>
      <c r="Z16" s="288"/>
      <c r="AA16" s="288"/>
      <c r="AB16" s="288"/>
      <c r="AC16" s="288"/>
      <c r="AD16" s="288"/>
      <c r="AE16" s="289"/>
      <c r="AF16" s="290"/>
    </row>
    <row r="17" spans="1:33" s="1" customFormat="1" ht="18" customHeight="1" x14ac:dyDescent="0.25">
      <c r="A17" s="291"/>
      <c r="B17" s="317"/>
      <c r="C17" s="279"/>
      <c r="D17" s="279"/>
      <c r="E17" s="279"/>
      <c r="F17" s="280"/>
      <c r="G17" s="281"/>
      <c r="H17" s="282">
        <f t="shared" si="2"/>
        <v>0</v>
      </c>
      <c r="I17" s="313"/>
      <c r="J17" s="314"/>
      <c r="K17" s="315"/>
      <c r="L17" s="316"/>
      <c r="M17" s="315"/>
      <c r="N17" s="315"/>
      <c r="O17" s="316"/>
      <c r="P17" s="315"/>
      <c r="Q17" s="315"/>
      <c r="R17" s="316"/>
      <c r="S17" s="315"/>
      <c r="T17" s="315"/>
      <c r="U17" s="316"/>
      <c r="V17" s="288"/>
      <c r="W17" s="288"/>
      <c r="X17" s="288"/>
      <c r="Y17" s="288"/>
      <c r="Z17" s="288"/>
      <c r="AA17" s="288"/>
      <c r="AB17" s="288"/>
      <c r="AC17" s="288"/>
      <c r="AD17" s="288"/>
      <c r="AE17" s="289"/>
      <c r="AF17" s="290"/>
    </row>
    <row r="18" spans="1:33" s="1" customFormat="1" ht="18" customHeight="1" x14ac:dyDescent="0.25">
      <c r="A18" s="291"/>
      <c r="B18" s="317"/>
      <c r="C18" s="279"/>
      <c r="D18" s="279"/>
      <c r="E18" s="279"/>
      <c r="F18" s="280"/>
      <c r="G18" s="281"/>
      <c r="H18" s="282">
        <f t="shared" si="2"/>
        <v>0</v>
      </c>
      <c r="I18" s="313"/>
      <c r="J18" s="314"/>
      <c r="K18" s="315"/>
      <c r="L18" s="316"/>
      <c r="M18" s="315"/>
      <c r="N18" s="315"/>
      <c r="O18" s="316"/>
      <c r="P18" s="315"/>
      <c r="Q18" s="315"/>
      <c r="R18" s="316"/>
      <c r="S18" s="315"/>
      <c r="T18" s="315"/>
      <c r="U18" s="316"/>
      <c r="V18" s="288"/>
      <c r="W18" s="288"/>
      <c r="X18" s="288"/>
      <c r="Y18" s="288"/>
      <c r="Z18" s="288"/>
      <c r="AA18" s="288"/>
      <c r="AB18" s="288"/>
      <c r="AC18" s="288"/>
      <c r="AD18" s="288"/>
      <c r="AE18" s="289"/>
      <c r="AF18" s="290"/>
    </row>
    <row r="19" spans="1:33" s="1" customFormat="1" ht="18" customHeight="1" x14ac:dyDescent="0.25">
      <c r="A19" s="291"/>
      <c r="B19" s="317"/>
      <c r="C19" s="279"/>
      <c r="D19" s="279"/>
      <c r="E19" s="279"/>
      <c r="F19" s="280"/>
      <c r="G19" s="281"/>
      <c r="H19" s="282">
        <f t="shared" si="2"/>
        <v>0</v>
      </c>
      <c r="I19" s="313"/>
      <c r="J19" s="314"/>
      <c r="K19" s="315"/>
      <c r="L19" s="316"/>
      <c r="M19" s="315"/>
      <c r="N19" s="315"/>
      <c r="O19" s="316"/>
      <c r="P19" s="315"/>
      <c r="Q19" s="315"/>
      <c r="R19" s="316"/>
      <c r="S19" s="315"/>
      <c r="T19" s="315"/>
      <c r="U19" s="316"/>
      <c r="V19" s="288"/>
      <c r="W19" s="288"/>
      <c r="X19" s="288"/>
      <c r="Y19" s="288"/>
      <c r="Z19" s="288"/>
      <c r="AA19" s="288"/>
      <c r="AB19" s="288"/>
      <c r="AC19" s="288"/>
      <c r="AD19" s="288"/>
      <c r="AE19" s="289"/>
      <c r="AF19" s="290"/>
    </row>
    <row r="20" spans="1:33" s="1" customFormat="1" ht="18" customHeight="1" thickBot="1" x14ac:dyDescent="0.3">
      <c r="A20" s="291"/>
      <c r="B20" s="317"/>
      <c r="C20" s="279"/>
      <c r="D20" s="279"/>
      <c r="E20" s="279"/>
      <c r="F20" s="280"/>
      <c r="G20" s="281"/>
      <c r="H20" s="294">
        <f t="shared" si="2"/>
        <v>0</v>
      </c>
      <c r="I20" s="416"/>
      <c r="J20" s="488"/>
      <c r="K20" s="463"/>
      <c r="L20" s="489"/>
      <c r="M20" s="463"/>
      <c r="N20" s="463"/>
      <c r="O20" s="462"/>
      <c r="P20" s="462"/>
      <c r="Q20" s="463"/>
      <c r="R20" s="462"/>
      <c r="S20" s="462"/>
      <c r="T20" s="463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93"/>
      <c r="AF20" s="466"/>
    </row>
    <row r="21" spans="1:33" s="1" customFormat="1" ht="18.75" customHeight="1" thickTop="1" thickBot="1" x14ac:dyDescent="0.3">
      <c r="A21" s="299"/>
      <c r="B21" s="319"/>
      <c r="C21" s="301"/>
      <c r="D21" s="301"/>
      <c r="E21" s="301"/>
      <c r="F21" s="320"/>
      <c r="G21" s="321"/>
      <c r="H21" s="305">
        <f>SUM(H13:H20)</f>
        <v>0</v>
      </c>
      <c r="I21" s="384">
        <f>SUM(I13:I20)</f>
        <v>0</v>
      </c>
      <c r="J21" s="481">
        <f>SUM(J13:J20)</f>
        <v>0</v>
      </c>
      <c r="K21" s="482"/>
      <c r="L21" s="470"/>
      <c r="M21" s="481">
        <f>SUM(M13:M20)</f>
        <v>0</v>
      </c>
      <c r="N21" s="482"/>
      <c r="O21" s="470"/>
      <c r="P21" s="481">
        <f>SUM(P13:P20)</f>
        <v>0</v>
      </c>
      <c r="Q21" s="482"/>
      <c r="R21" s="470"/>
      <c r="S21" s="481">
        <f>SUM(S13:S20)</f>
        <v>0</v>
      </c>
      <c r="T21" s="482"/>
      <c r="U21" s="470"/>
      <c r="V21" s="481">
        <f>SUM(V13:V20)</f>
        <v>0</v>
      </c>
      <c r="W21" s="470"/>
      <c r="X21" s="470"/>
      <c r="Y21" s="481">
        <f>SUM(Y13:Y20)</f>
        <v>0</v>
      </c>
      <c r="Z21" s="470"/>
      <c r="AA21" s="470"/>
      <c r="AB21" s="481">
        <f>SUM(AB13:AB20)</f>
        <v>0</v>
      </c>
      <c r="AC21" s="470"/>
      <c r="AD21" s="470"/>
      <c r="AE21" s="481">
        <f>SUM(AE13:AE20)</f>
        <v>0</v>
      </c>
      <c r="AF21" s="472">
        <f>SUM(L21+O21+R21+U21+X21+AA21+AD21)</f>
        <v>0</v>
      </c>
      <c r="AG21" s="306"/>
    </row>
    <row r="22" spans="1:33" s="1" customFormat="1" ht="17.25" thickTop="1" x14ac:dyDescent="0.25">
      <c r="A22" s="307"/>
      <c r="B22" s="308"/>
      <c r="C22" s="309"/>
      <c r="D22" s="309"/>
      <c r="E22" s="309"/>
      <c r="F22" s="310"/>
      <c r="G22" s="322"/>
      <c r="H22" s="277" t="s">
        <v>90</v>
      </c>
      <c r="I22" s="395"/>
      <c r="J22" s="419"/>
      <c r="K22" s="420"/>
      <c r="L22" s="429"/>
      <c r="M22" s="420"/>
      <c r="N22" s="420"/>
      <c r="O22" s="429"/>
      <c r="P22" s="420"/>
      <c r="Q22" s="420"/>
      <c r="R22" s="429"/>
      <c r="S22" s="441"/>
      <c r="T22" s="420"/>
      <c r="U22" s="429"/>
      <c r="V22" s="442"/>
      <c r="W22" s="442"/>
      <c r="X22" s="429"/>
      <c r="Y22" s="442"/>
      <c r="Z22" s="442"/>
      <c r="AA22" s="429"/>
      <c r="AB22" s="442"/>
      <c r="AC22" s="442"/>
      <c r="AD22" s="429"/>
      <c r="AE22" s="427"/>
      <c r="AF22" s="443"/>
    </row>
    <row r="23" spans="1:33" s="1" customFormat="1" ht="16.5" x14ac:dyDescent="0.25">
      <c r="A23" s="291"/>
      <c r="B23" s="312"/>
      <c r="C23" s="279"/>
      <c r="D23" s="279"/>
      <c r="E23" s="279"/>
      <c r="F23" s="280"/>
      <c r="G23" s="323"/>
      <c r="H23" s="324">
        <f>I23-J23-M23-P23-S23-V23-Y23-Y23-Y23-AB23</f>
        <v>0</v>
      </c>
      <c r="I23" s="313"/>
      <c r="J23" s="314"/>
      <c r="K23" s="315"/>
      <c r="L23" s="316"/>
      <c r="M23" s="315"/>
      <c r="N23" s="315"/>
      <c r="O23" s="316"/>
      <c r="P23" s="325"/>
      <c r="Q23" s="315"/>
      <c r="R23" s="325"/>
      <c r="S23" s="325"/>
      <c r="T23" s="315"/>
      <c r="U23" s="316"/>
      <c r="V23" s="326"/>
      <c r="W23" s="326"/>
      <c r="X23" s="316"/>
      <c r="Y23" s="327"/>
      <c r="Z23" s="327"/>
      <c r="AA23" s="316"/>
      <c r="AB23" s="328"/>
      <c r="AC23" s="328"/>
      <c r="AD23" s="316"/>
      <c r="AE23" s="289"/>
      <c r="AF23" s="290"/>
    </row>
    <row r="24" spans="1:33" s="1" customFormat="1" ht="16.5" x14ac:dyDescent="0.25">
      <c r="A24" s="291"/>
      <c r="B24" s="312"/>
      <c r="C24" s="279"/>
      <c r="D24" s="279"/>
      <c r="E24" s="279"/>
      <c r="F24" s="280"/>
      <c r="G24" s="323"/>
      <c r="H24" s="324">
        <f t="shared" ref="H24:H29" si="3">I24-J24-M24-P24-S24-V24-Y24-Y24-Y24-AB24</f>
        <v>0</v>
      </c>
      <c r="I24" s="313"/>
      <c r="J24" s="314"/>
      <c r="K24" s="315"/>
      <c r="L24" s="316"/>
      <c r="M24" s="315"/>
      <c r="N24" s="315"/>
      <c r="O24" s="316"/>
      <c r="P24" s="325"/>
      <c r="Q24" s="315"/>
      <c r="R24" s="325"/>
      <c r="S24" s="315"/>
      <c r="T24" s="315"/>
      <c r="U24" s="316"/>
      <c r="V24" s="326"/>
      <c r="W24" s="326"/>
      <c r="X24" s="316"/>
      <c r="Y24" s="327"/>
      <c r="Z24" s="327"/>
      <c r="AA24" s="316"/>
      <c r="AB24" s="328"/>
      <c r="AC24" s="328"/>
      <c r="AD24" s="316"/>
      <c r="AE24" s="289"/>
      <c r="AF24" s="290"/>
    </row>
    <row r="25" spans="1:33" s="1" customFormat="1" ht="16.5" x14ac:dyDescent="0.25">
      <c r="A25" s="291"/>
      <c r="B25" s="317"/>
      <c r="C25" s="279"/>
      <c r="D25" s="279"/>
      <c r="E25" s="279"/>
      <c r="F25" s="280"/>
      <c r="G25" s="323"/>
      <c r="H25" s="324">
        <f t="shared" si="3"/>
        <v>0</v>
      </c>
      <c r="I25" s="313"/>
      <c r="J25" s="314"/>
      <c r="K25" s="315"/>
      <c r="L25" s="316"/>
      <c r="M25" s="315"/>
      <c r="N25" s="315"/>
      <c r="O25" s="316"/>
      <c r="P25" s="315"/>
      <c r="Q25" s="315"/>
      <c r="R25" s="316"/>
      <c r="S25" s="315"/>
      <c r="T25" s="315"/>
      <c r="U25" s="316"/>
      <c r="V25" s="326"/>
      <c r="W25" s="326"/>
      <c r="X25" s="316"/>
      <c r="Y25" s="327"/>
      <c r="Z25" s="327"/>
      <c r="AA25" s="316"/>
      <c r="AB25" s="328"/>
      <c r="AC25" s="328"/>
      <c r="AD25" s="316"/>
      <c r="AE25" s="289"/>
      <c r="AF25" s="290"/>
    </row>
    <row r="26" spans="1:33" s="1" customFormat="1" ht="16.5" x14ac:dyDescent="0.25">
      <c r="A26" s="291"/>
      <c r="B26" s="317"/>
      <c r="C26" s="279"/>
      <c r="D26" s="279"/>
      <c r="E26" s="279"/>
      <c r="F26" s="280"/>
      <c r="G26" s="323"/>
      <c r="H26" s="324">
        <f t="shared" si="3"/>
        <v>0</v>
      </c>
      <c r="I26" s="313"/>
      <c r="J26" s="314"/>
      <c r="K26" s="315"/>
      <c r="L26" s="316"/>
      <c r="M26" s="315"/>
      <c r="N26" s="315"/>
      <c r="O26" s="316"/>
      <c r="P26" s="315"/>
      <c r="Q26" s="315"/>
      <c r="R26" s="316"/>
      <c r="S26" s="315"/>
      <c r="T26" s="315"/>
      <c r="U26" s="316"/>
      <c r="V26" s="326"/>
      <c r="W26" s="326"/>
      <c r="X26" s="316"/>
      <c r="Y26" s="327"/>
      <c r="Z26" s="327"/>
      <c r="AA26" s="316"/>
      <c r="AB26" s="328"/>
      <c r="AC26" s="328"/>
      <c r="AD26" s="316"/>
      <c r="AE26" s="289"/>
      <c r="AF26" s="290"/>
    </row>
    <row r="27" spans="1:33" s="1" customFormat="1" ht="16.5" x14ac:dyDescent="0.25">
      <c r="A27" s="291"/>
      <c r="B27" s="317"/>
      <c r="C27" s="279"/>
      <c r="D27" s="279"/>
      <c r="E27" s="279"/>
      <c r="F27" s="280"/>
      <c r="G27" s="323"/>
      <c r="H27" s="324">
        <f t="shared" si="3"/>
        <v>0</v>
      </c>
      <c r="I27" s="313"/>
      <c r="J27" s="314"/>
      <c r="K27" s="315"/>
      <c r="L27" s="316"/>
      <c r="M27" s="315"/>
      <c r="N27" s="315"/>
      <c r="O27" s="316"/>
      <c r="P27" s="325"/>
      <c r="Q27" s="315"/>
      <c r="R27" s="325"/>
      <c r="S27" s="315"/>
      <c r="T27" s="315"/>
      <c r="U27" s="316"/>
      <c r="V27" s="326"/>
      <c r="W27" s="326"/>
      <c r="X27" s="316"/>
      <c r="Y27" s="327"/>
      <c r="Z27" s="327"/>
      <c r="AA27" s="316"/>
      <c r="AB27" s="328"/>
      <c r="AC27" s="328"/>
      <c r="AD27" s="316"/>
      <c r="AE27" s="289"/>
      <c r="AF27" s="290"/>
    </row>
    <row r="28" spans="1:33" s="1" customFormat="1" ht="16.5" x14ac:dyDescent="0.25">
      <c r="A28" s="291"/>
      <c r="B28" s="317"/>
      <c r="C28" s="279"/>
      <c r="D28" s="279"/>
      <c r="E28" s="279"/>
      <c r="F28" s="280"/>
      <c r="G28" s="323"/>
      <c r="H28" s="324">
        <f t="shared" si="3"/>
        <v>0</v>
      </c>
      <c r="I28" s="313"/>
      <c r="J28" s="314"/>
      <c r="K28" s="315"/>
      <c r="L28" s="316"/>
      <c r="M28" s="315"/>
      <c r="N28" s="315"/>
      <c r="O28" s="316"/>
      <c r="P28" s="315"/>
      <c r="Q28" s="315"/>
      <c r="R28" s="316"/>
      <c r="S28" s="315"/>
      <c r="T28" s="315"/>
      <c r="U28" s="316"/>
      <c r="V28" s="326"/>
      <c r="W28" s="326"/>
      <c r="X28" s="316"/>
      <c r="Y28" s="327"/>
      <c r="Z28" s="327"/>
      <c r="AA28" s="316"/>
      <c r="AB28" s="328"/>
      <c r="AC28" s="328"/>
      <c r="AD28" s="316"/>
      <c r="AE28" s="289"/>
      <c r="AF28" s="290"/>
    </row>
    <row r="29" spans="1:33" s="1" customFormat="1" ht="17.25" thickBot="1" x14ac:dyDescent="0.3">
      <c r="A29" s="291"/>
      <c r="B29" s="317"/>
      <c r="C29" s="279"/>
      <c r="D29" s="279"/>
      <c r="E29" s="279"/>
      <c r="F29" s="280"/>
      <c r="G29" s="323"/>
      <c r="H29" s="329">
        <f t="shared" si="3"/>
        <v>0</v>
      </c>
      <c r="I29" s="418"/>
      <c r="J29" s="488"/>
      <c r="K29" s="463"/>
      <c r="L29" s="489"/>
      <c r="M29" s="463"/>
      <c r="N29" s="463"/>
      <c r="O29" s="489"/>
      <c r="P29" s="462"/>
      <c r="Q29" s="463"/>
      <c r="R29" s="462"/>
      <c r="S29" s="463"/>
      <c r="T29" s="463"/>
      <c r="U29" s="464"/>
      <c r="V29" s="490"/>
      <c r="W29" s="490"/>
      <c r="X29" s="464"/>
      <c r="Y29" s="491"/>
      <c r="Z29" s="491"/>
      <c r="AA29" s="464"/>
      <c r="AB29" s="492"/>
      <c r="AC29" s="492"/>
      <c r="AD29" s="464"/>
      <c r="AE29" s="465"/>
      <c r="AF29" s="486"/>
    </row>
    <row r="30" spans="1:33" s="1" customFormat="1" thickTop="1" thickBot="1" x14ac:dyDescent="0.3">
      <c r="A30" s="291"/>
      <c r="B30" s="319"/>
      <c r="C30" s="301"/>
      <c r="D30" s="301"/>
      <c r="E30" s="301"/>
      <c r="F30" s="320"/>
      <c r="G30" s="331"/>
      <c r="H30" s="332">
        <f>SUM(H23:H29)</f>
        <v>0</v>
      </c>
      <c r="I30" s="412">
        <f>SUM(I23:I29)</f>
        <v>0</v>
      </c>
      <c r="J30" s="473">
        <f>SUM(J23:J29)</f>
        <v>0</v>
      </c>
      <c r="K30" s="474"/>
      <c r="L30" s="470"/>
      <c r="M30" s="473">
        <f>SUM(M23:M29)</f>
        <v>0</v>
      </c>
      <c r="N30" s="474"/>
      <c r="O30" s="477"/>
      <c r="P30" s="473">
        <f>SUM(P23:P29)</f>
        <v>0</v>
      </c>
      <c r="Q30" s="474"/>
      <c r="R30" s="470"/>
      <c r="S30" s="473">
        <f>SUM(S23:S29)</f>
        <v>0</v>
      </c>
      <c r="T30" s="474"/>
      <c r="U30" s="470"/>
      <c r="V30" s="473">
        <f>SUM(V23:V29)</f>
        <v>0</v>
      </c>
      <c r="W30" s="478"/>
      <c r="X30" s="470"/>
      <c r="Y30" s="473">
        <f>SUM(Y23:Y29)</f>
        <v>0</v>
      </c>
      <c r="Z30" s="479"/>
      <c r="AA30" s="470"/>
      <c r="AB30" s="473">
        <f>SUM(AB23:AB29)</f>
        <v>0</v>
      </c>
      <c r="AC30" s="480"/>
      <c r="AD30" s="470"/>
      <c r="AE30" s="473">
        <f>SUM(AE23:AE29)</f>
        <v>0</v>
      </c>
      <c r="AF30" s="472">
        <f>SUM(L30+O30+R30+U30+X30+AA30+AD30)</f>
        <v>0</v>
      </c>
      <c r="AG30" s="306"/>
    </row>
    <row r="31" spans="1:33" s="1" customFormat="1" ht="17.25" thickTop="1" x14ac:dyDescent="0.25">
      <c r="A31" s="307"/>
      <c r="B31" s="333"/>
      <c r="C31" s="273"/>
      <c r="D31" s="273"/>
      <c r="E31" s="273"/>
      <c r="F31" s="334"/>
      <c r="G31" s="335"/>
      <c r="H31" s="277" t="s">
        <v>90</v>
      </c>
      <c r="I31" s="396"/>
      <c r="J31" s="419"/>
      <c r="K31" s="420"/>
      <c r="L31" s="429"/>
      <c r="M31" s="420"/>
      <c r="N31" s="420"/>
      <c r="O31" s="425"/>
      <c r="P31" s="420"/>
      <c r="Q31" s="420"/>
      <c r="R31" s="425"/>
      <c r="S31" s="420"/>
      <c r="T31" s="420"/>
      <c r="U31" s="425"/>
      <c r="V31" s="426"/>
      <c r="W31" s="426"/>
      <c r="X31" s="426"/>
      <c r="Y31" s="426"/>
      <c r="Z31" s="426"/>
      <c r="AA31" s="426"/>
      <c r="AB31" s="426"/>
      <c r="AC31" s="426"/>
      <c r="AD31" s="426"/>
      <c r="AE31" s="427"/>
      <c r="AF31" s="428"/>
    </row>
    <row r="32" spans="1:33" s="1" customFormat="1" ht="16.5" x14ac:dyDescent="0.25">
      <c r="A32" s="291"/>
      <c r="B32" s="336"/>
      <c r="C32" s="279"/>
      <c r="D32" s="279"/>
      <c r="E32" s="279"/>
      <c r="F32" s="280"/>
      <c r="G32" s="323"/>
      <c r="H32" s="324">
        <f>I32-J32-M32-P32-S32-V32-Y32-Y32-Y32-AB32</f>
        <v>0</v>
      </c>
      <c r="I32" s="283"/>
      <c r="J32" s="314"/>
      <c r="K32" s="315"/>
      <c r="L32" s="316"/>
      <c r="M32" s="315"/>
      <c r="N32" s="315"/>
      <c r="O32" s="316"/>
      <c r="P32" s="315"/>
      <c r="Q32" s="315"/>
      <c r="R32" s="316"/>
      <c r="S32" s="315"/>
      <c r="T32" s="315"/>
      <c r="U32" s="316"/>
      <c r="V32" s="288"/>
      <c r="W32" s="288"/>
      <c r="X32" s="288"/>
      <c r="Y32" s="288"/>
      <c r="Z32" s="288"/>
      <c r="AA32" s="288"/>
      <c r="AB32" s="288"/>
      <c r="AC32" s="288"/>
      <c r="AD32" s="288"/>
      <c r="AE32" s="289"/>
      <c r="AF32" s="290"/>
    </row>
    <row r="33" spans="1:71" s="1" customFormat="1" ht="16.5" x14ac:dyDescent="0.25">
      <c r="A33" s="291"/>
      <c r="B33" s="336"/>
      <c r="C33" s="279"/>
      <c r="D33" s="279"/>
      <c r="E33" s="279"/>
      <c r="F33" s="280"/>
      <c r="G33" s="323"/>
      <c r="H33" s="324">
        <f t="shared" ref="H33:H41" si="4">I33-J33-M33-P33-S33-V33-Y33-Y33-Y33-AB33</f>
        <v>0</v>
      </c>
      <c r="I33" s="283"/>
      <c r="J33" s="314"/>
      <c r="K33" s="315"/>
      <c r="L33" s="316"/>
      <c r="M33" s="315"/>
      <c r="N33" s="315"/>
      <c r="O33" s="316"/>
      <c r="P33" s="315"/>
      <c r="Q33" s="315"/>
      <c r="R33" s="316"/>
      <c r="S33" s="315"/>
      <c r="T33" s="315"/>
      <c r="U33" s="316"/>
      <c r="V33" s="288"/>
      <c r="W33" s="288"/>
      <c r="X33" s="288"/>
      <c r="Y33" s="288"/>
      <c r="Z33" s="288"/>
      <c r="AA33" s="288"/>
      <c r="AB33" s="288"/>
      <c r="AC33" s="288"/>
      <c r="AD33" s="288"/>
      <c r="AE33" s="289"/>
      <c r="AF33" s="290"/>
    </row>
    <row r="34" spans="1:71" s="1" customFormat="1" ht="16.5" x14ac:dyDescent="0.25">
      <c r="A34" s="291"/>
      <c r="B34" s="336"/>
      <c r="C34" s="279"/>
      <c r="D34" s="279"/>
      <c r="E34" s="279"/>
      <c r="F34" s="280"/>
      <c r="G34" s="323"/>
      <c r="H34" s="324">
        <f t="shared" si="4"/>
        <v>0</v>
      </c>
      <c r="I34" s="283"/>
      <c r="J34" s="314"/>
      <c r="K34" s="315"/>
      <c r="L34" s="316"/>
      <c r="M34" s="315"/>
      <c r="N34" s="315"/>
      <c r="O34" s="316"/>
      <c r="P34" s="315"/>
      <c r="Q34" s="315"/>
      <c r="R34" s="316"/>
      <c r="S34" s="315"/>
      <c r="T34" s="315"/>
      <c r="U34" s="316"/>
      <c r="V34" s="288"/>
      <c r="W34" s="288"/>
      <c r="X34" s="288"/>
      <c r="Y34" s="288"/>
      <c r="Z34" s="288"/>
      <c r="AA34" s="288"/>
      <c r="AB34" s="288"/>
      <c r="AC34" s="288"/>
      <c r="AD34" s="288"/>
      <c r="AE34" s="289"/>
      <c r="AF34" s="290"/>
    </row>
    <row r="35" spans="1:71" s="1" customFormat="1" ht="16.5" x14ac:dyDescent="0.25">
      <c r="A35" s="291"/>
      <c r="B35" s="336"/>
      <c r="C35" s="279"/>
      <c r="D35" s="279"/>
      <c r="E35" s="279"/>
      <c r="F35" s="280"/>
      <c r="G35" s="323"/>
      <c r="H35" s="324">
        <f t="shared" si="4"/>
        <v>0</v>
      </c>
      <c r="I35" s="283"/>
      <c r="J35" s="314"/>
      <c r="K35" s="315"/>
      <c r="L35" s="316"/>
      <c r="M35" s="315"/>
      <c r="N35" s="315"/>
      <c r="O35" s="316"/>
      <c r="P35" s="315"/>
      <c r="Q35" s="315"/>
      <c r="R35" s="316"/>
      <c r="S35" s="315"/>
      <c r="T35" s="315"/>
      <c r="U35" s="316"/>
      <c r="V35" s="288"/>
      <c r="W35" s="288"/>
      <c r="X35" s="288"/>
      <c r="Y35" s="288"/>
      <c r="Z35" s="288"/>
      <c r="AA35" s="288"/>
      <c r="AB35" s="288"/>
      <c r="AC35" s="288"/>
      <c r="AD35" s="288"/>
      <c r="AE35" s="289"/>
      <c r="AF35" s="290"/>
    </row>
    <row r="36" spans="1:71" s="1" customFormat="1" ht="16.5" x14ac:dyDescent="0.25">
      <c r="A36" s="291"/>
      <c r="B36" s="336"/>
      <c r="C36" s="279"/>
      <c r="D36" s="279"/>
      <c r="E36" s="279"/>
      <c r="F36" s="280"/>
      <c r="G36" s="323"/>
      <c r="H36" s="324">
        <f t="shared" si="4"/>
        <v>0</v>
      </c>
      <c r="I36" s="283"/>
      <c r="J36" s="314"/>
      <c r="K36" s="315"/>
      <c r="L36" s="316"/>
      <c r="M36" s="315"/>
      <c r="N36" s="315"/>
      <c r="O36" s="316"/>
      <c r="P36" s="315"/>
      <c r="Q36" s="315"/>
      <c r="R36" s="316"/>
      <c r="S36" s="315"/>
      <c r="T36" s="315"/>
      <c r="U36" s="316"/>
      <c r="V36" s="288"/>
      <c r="W36" s="288"/>
      <c r="X36" s="288"/>
      <c r="Y36" s="288"/>
      <c r="Z36" s="288"/>
      <c r="AA36" s="288"/>
      <c r="AB36" s="288"/>
      <c r="AC36" s="288"/>
      <c r="AD36" s="288"/>
      <c r="AE36" s="289"/>
      <c r="AF36" s="290"/>
    </row>
    <row r="37" spans="1:71" s="1" customFormat="1" ht="16.5" x14ac:dyDescent="0.25">
      <c r="A37" s="291"/>
      <c r="B37" s="336"/>
      <c r="C37" s="279"/>
      <c r="D37" s="279"/>
      <c r="E37" s="279"/>
      <c r="F37" s="280"/>
      <c r="G37" s="323"/>
      <c r="H37" s="324">
        <f t="shared" si="4"/>
        <v>0</v>
      </c>
      <c r="I37" s="283"/>
      <c r="J37" s="314"/>
      <c r="K37" s="315"/>
      <c r="L37" s="316"/>
      <c r="M37" s="315"/>
      <c r="N37" s="315"/>
      <c r="O37" s="316"/>
      <c r="P37" s="315"/>
      <c r="Q37" s="315"/>
      <c r="R37" s="316"/>
      <c r="S37" s="315"/>
      <c r="T37" s="315"/>
      <c r="U37" s="316"/>
      <c r="V37" s="288"/>
      <c r="W37" s="288"/>
      <c r="X37" s="288"/>
      <c r="Y37" s="288"/>
      <c r="Z37" s="288"/>
      <c r="AA37" s="288"/>
      <c r="AB37" s="288"/>
      <c r="AC37" s="288"/>
      <c r="AD37" s="288"/>
      <c r="AE37" s="289"/>
      <c r="AF37" s="290"/>
    </row>
    <row r="38" spans="1:71" s="1" customFormat="1" ht="16.5" x14ac:dyDescent="0.25">
      <c r="A38" s="291"/>
      <c r="B38" s="336"/>
      <c r="C38" s="279"/>
      <c r="D38" s="279"/>
      <c r="E38" s="279"/>
      <c r="F38" s="280"/>
      <c r="G38" s="323"/>
      <c r="H38" s="324">
        <f t="shared" si="4"/>
        <v>0</v>
      </c>
      <c r="I38" s="283"/>
      <c r="J38" s="314"/>
      <c r="K38" s="315"/>
      <c r="L38" s="316"/>
      <c r="M38" s="315"/>
      <c r="N38" s="315"/>
      <c r="O38" s="316"/>
      <c r="P38" s="315"/>
      <c r="Q38" s="315"/>
      <c r="R38" s="316"/>
      <c r="S38" s="315"/>
      <c r="T38" s="315"/>
      <c r="U38" s="316"/>
      <c r="V38" s="288"/>
      <c r="W38" s="288"/>
      <c r="X38" s="288"/>
      <c r="Y38" s="288"/>
      <c r="Z38" s="288"/>
      <c r="AA38" s="288"/>
      <c r="AB38" s="288"/>
      <c r="AC38" s="288"/>
      <c r="AD38" s="288"/>
      <c r="AE38" s="289"/>
      <c r="AF38" s="290"/>
    </row>
    <row r="39" spans="1:71" s="1" customFormat="1" ht="16.5" x14ac:dyDescent="0.25">
      <c r="A39" s="291"/>
      <c r="B39" s="336"/>
      <c r="C39" s="279"/>
      <c r="D39" s="279"/>
      <c r="E39" s="279"/>
      <c r="F39" s="280"/>
      <c r="G39" s="323"/>
      <c r="H39" s="324">
        <f t="shared" si="4"/>
        <v>0</v>
      </c>
      <c r="I39" s="283"/>
      <c r="J39" s="314"/>
      <c r="K39" s="315"/>
      <c r="L39" s="316"/>
      <c r="M39" s="315"/>
      <c r="N39" s="315"/>
      <c r="O39" s="316"/>
      <c r="P39" s="315"/>
      <c r="Q39" s="315"/>
      <c r="R39" s="316"/>
      <c r="S39" s="315"/>
      <c r="T39" s="315"/>
      <c r="U39" s="316"/>
      <c r="V39" s="288"/>
      <c r="W39" s="288"/>
      <c r="X39" s="288"/>
      <c r="Y39" s="288"/>
      <c r="Z39" s="288"/>
      <c r="AA39" s="288"/>
      <c r="AB39" s="288"/>
      <c r="AC39" s="288"/>
      <c r="AD39" s="288"/>
      <c r="AE39" s="289"/>
      <c r="AF39" s="290"/>
    </row>
    <row r="40" spans="1:71" s="1" customFormat="1" ht="16.5" x14ac:dyDescent="0.25">
      <c r="A40" s="291"/>
      <c r="B40" s="337"/>
      <c r="C40" s="279"/>
      <c r="D40" s="279"/>
      <c r="E40" s="279"/>
      <c r="F40" s="280"/>
      <c r="G40" s="323"/>
      <c r="H40" s="324">
        <f t="shared" si="4"/>
        <v>0</v>
      </c>
      <c r="I40" s="283"/>
      <c r="J40" s="314"/>
      <c r="K40" s="315"/>
      <c r="L40" s="316"/>
      <c r="M40" s="315"/>
      <c r="N40" s="315"/>
      <c r="O40" s="316"/>
      <c r="P40" s="315"/>
      <c r="Q40" s="315"/>
      <c r="R40" s="316"/>
      <c r="S40" s="315"/>
      <c r="T40" s="315"/>
      <c r="U40" s="316"/>
      <c r="V40" s="288"/>
      <c r="W40" s="288"/>
      <c r="X40" s="288"/>
      <c r="Y40" s="288"/>
      <c r="Z40" s="288"/>
      <c r="AA40" s="288"/>
      <c r="AB40" s="288"/>
      <c r="AC40" s="288"/>
      <c r="AD40" s="288"/>
      <c r="AE40" s="289"/>
      <c r="AF40" s="290"/>
    </row>
    <row r="41" spans="1:71" s="1" customFormat="1" ht="17.25" thickBot="1" x14ac:dyDescent="0.3">
      <c r="A41" s="291"/>
      <c r="B41" s="337"/>
      <c r="C41" s="279"/>
      <c r="D41" s="279"/>
      <c r="E41" s="279"/>
      <c r="F41" s="280"/>
      <c r="G41" s="323"/>
      <c r="H41" s="329">
        <f t="shared" si="4"/>
        <v>0</v>
      </c>
      <c r="I41" s="417"/>
      <c r="J41" s="459"/>
      <c r="K41" s="460"/>
      <c r="L41" s="485"/>
      <c r="M41" s="460"/>
      <c r="N41" s="460"/>
      <c r="O41" s="485"/>
      <c r="P41" s="460"/>
      <c r="Q41" s="460"/>
      <c r="R41" s="485"/>
      <c r="S41" s="483"/>
      <c r="T41" s="460"/>
      <c r="U41" s="485"/>
      <c r="V41" s="464"/>
      <c r="W41" s="464"/>
      <c r="X41" s="464"/>
      <c r="Y41" s="464"/>
      <c r="Z41" s="464"/>
      <c r="AA41" s="464"/>
      <c r="AB41" s="464"/>
      <c r="AC41" s="464"/>
      <c r="AD41" s="464"/>
      <c r="AE41" s="465"/>
      <c r="AF41" s="486"/>
    </row>
    <row r="42" spans="1:71" s="1" customFormat="1" thickTop="1" thickBot="1" x14ac:dyDescent="0.3">
      <c r="A42" s="291"/>
      <c r="B42" s="338"/>
      <c r="C42" s="301"/>
      <c r="D42" s="301"/>
      <c r="E42" s="301"/>
      <c r="F42" s="320"/>
      <c r="G42" s="331"/>
      <c r="H42" s="339">
        <f>SUM(H32:H41)</f>
        <v>0</v>
      </c>
      <c r="I42" s="413">
        <f>SUM(I32:I41)</f>
        <v>0</v>
      </c>
      <c r="J42" s="473">
        <f>SUM(J32:J41)</f>
        <v>0</v>
      </c>
      <c r="K42" s="474"/>
      <c r="L42" s="470"/>
      <c r="M42" s="473">
        <f>SUM(M32:M41)</f>
        <v>0</v>
      </c>
      <c r="N42" s="474"/>
      <c r="O42" s="470"/>
      <c r="P42" s="473">
        <f>SUM(P32:P41)</f>
        <v>0</v>
      </c>
      <c r="Q42" s="474"/>
      <c r="R42" s="476"/>
      <c r="S42" s="473">
        <f>SUM(S32:S41)</f>
        <v>0</v>
      </c>
      <c r="T42" s="474"/>
      <c r="U42" s="470"/>
      <c r="V42" s="473">
        <f>SUM(V32:V41)</f>
        <v>0</v>
      </c>
      <c r="W42" s="470"/>
      <c r="X42" s="470"/>
      <c r="Y42" s="473">
        <f>SUM(Y32:Y41)</f>
        <v>0</v>
      </c>
      <c r="Z42" s="470"/>
      <c r="AA42" s="470"/>
      <c r="AB42" s="473">
        <f>SUM(AB32:AB41)</f>
        <v>0</v>
      </c>
      <c r="AC42" s="470"/>
      <c r="AD42" s="470"/>
      <c r="AE42" s="473">
        <f>SUM(AE32:AE41)</f>
        <v>0</v>
      </c>
      <c r="AF42" s="472">
        <f>SUM(L42+O42+R42+U42+X42+AA42+AD42)</f>
        <v>0</v>
      </c>
      <c r="AG42" s="306"/>
    </row>
    <row r="43" spans="1:71" s="1" customFormat="1" ht="17.25" thickTop="1" x14ac:dyDescent="0.25">
      <c r="A43" s="307"/>
      <c r="B43" s="340"/>
      <c r="C43" s="309"/>
      <c r="D43" s="309"/>
      <c r="E43" s="309"/>
      <c r="F43" s="310"/>
      <c r="G43" s="322"/>
      <c r="H43" s="277" t="s">
        <v>90</v>
      </c>
      <c r="I43" s="396"/>
      <c r="J43" s="419"/>
      <c r="K43" s="420"/>
      <c r="L43" s="429"/>
      <c r="M43" s="420"/>
      <c r="N43" s="420"/>
      <c r="O43" s="425"/>
      <c r="P43" s="420"/>
      <c r="Q43" s="420"/>
      <c r="R43" s="425"/>
      <c r="S43" s="424"/>
      <c r="T43" s="420"/>
      <c r="U43" s="425"/>
      <c r="V43" s="426"/>
      <c r="W43" s="426"/>
      <c r="X43" s="426"/>
      <c r="Y43" s="426"/>
      <c r="Z43" s="426"/>
      <c r="AA43" s="426"/>
      <c r="AB43" s="426"/>
      <c r="AC43" s="426"/>
      <c r="AD43" s="426"/>
      <c r="AE43" s="427"/>
      <c r="AF43" s="428"/>
    </row>
    <row r="44" spans="1:71" s="344" customFormat="1" ht="16.5" x14ac:dyDescent="0.25">
      <c r="A44" s="291"/>
      <c r="B44" s="336"/>
      <c r="C44" s="279"/>
      <c r="D44" s="279"/>
      <c r="E44" s="279"/>
      <c r="F44" s="280"/>
      <c r="G44" s="323"/>
      <c r="H44" s="324">
        <f t="shared" ref="H44:H49" si="5">I44-J44-M44-P44-S44-V44-Y44-Y44-Y44-AB44</f>
        <v>0</v>
      </c>
      <c r="I44" s="341"/>
      <c r="J44" s="314"/>
      <c r="K44" s="315"/>
      <c r="L44" s="316"/>
      <c r="M44" s="315"/>
      <c r="N44" s="315"/>
      <c r="O44" s="316"/>
      <c r="P44" s="342"/>
      <c r="Q44" s="315"/>
      <c r="R44" s="343"/>
      <c r="S44" s="325"/>
      <c r="T44" s="315"/>
      <c r="U44" s="316"/>
      <c r="V44" s="288"/>
      <c r="W44" s="288"/>
      <c r="X44" s="288"/>
      <c r="Y44" s="288"/>
      <c r="Z44" s="288"/>
      <c r="AA44" s="288"/>
      <c r="AB44" s="288"/>
      <c r="AC44" s="288"/>
      <c r="AD44" s="288"/>
      <c r="AE44" s="289"/>
      <c r="AF44" s="298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1" s="345" customFormat="1" ht="16.5" x14ac:dyDescent="0.25">
      <c r="A45" s="291"/>
      <c r="B45" s="336"/>
      <c r="C45" s="279"/>
      <c r="D45" s="279"/>
      <c r="E45" s="279"/>
      <c r="F45" s="280"/>
      <c r="G45" s="323"/>
      <c r="H45" s="324">
        <f t="shared" si="5"/>
        <v>0</v>
      </c>
      <c r="I45" s="341"/>
      <c r="J45" s="314"/>
      <c r="K45" s="315"/>
      <c r="L45" s="316"/>
      <c r="M45" s="315"/>
      <c r="N45" s="315"/>
      <c r="O45" s="316"/>
      <c r="P45" s="342"/>
      <c r="Q45" s="315"/>
      <c r="R45" s="343"/>
      <c r="S45" s="325"/>
      <c r="T45" s="315"/>
      <c r="U45" s="316"/>
      <c r="V45" s="288"/>
      <c r="W45" s="288"/>
      <c r="X45" s="288"/>
      <c r="Y45" s="288"/>
      <c r="Z45" s="288"/>
      <c r="AA45" s="288"/>
      <c r="AB45" s="288"/>
      <c r="AC45" s="288"/>
      <c r="AD45" s="288"/>
      <c r="AE45" s="289"/>
      <c r="AF45" s="298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s="345" customFormat="1" ht="16.5" x14ac:dyDescent="0.25">
      <c r="A46" s="291"/>
      <c r="B46" s="337"/>
      <c r="C46" s="279"/>
      <c r="D46" s="279"/>
      <c r="E46" s="279"/>
      <c r="F46" s="280"/>
      <c r="G46" s="323"/>
      <c r="H46" s="324">
        <f t="shared" si="5"/>
        <v>0</v>
      </c>
      <c r="I46" s="341"/>
      <c r="J46" s="314"/>
      <c r="K46" s="315"/>
      <c r="L46" s="316"/>
      <c r="M46" s="315"/>
      <c r="N46" s="315"/>
      <c r="O46" s="316"/>
      <c r="P46" s="342"/>
      <c r="Q46" s="315"/>
      <c r="R46" s="343"/>
      <c r="S46" s="325"/>
      <c r="T46" s="315"/>
      <c r="U46" s="316"/>
      <c r="V46" s="288"/>
      <c r="W46" s="288"/>
      <c r="X46" s="288"/>
      <c r="Y46" s="288"/>
      <c r="Z46" s="288"/>
      <c r="AA46" s="288"/>
      <c r="AB46" s="288"/>
      <c r="AC46" s="288"/>
      <c r="AD46" s="288"/>
      <c r="AE46" s="289"/>
      <c r="AF46" s="298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s="345" customFormat="1" ht="16.5" x14ac:dyDescent="0.25">
      <c r="A47" s="291"/>
      <c r="B47" s="337"/>
      <c r="C47" s="279"/>
      <c r="D47" s="279"/>
      <c r="E47" s="279"/>
      <c r="F47" s="280"/>
      <c r="G47" s="323"/>
      <c r="H47" s="324">
        <f t="shared" si="5"/>
        <v>0</v>
      </c>
      <c r="I47" s="341"/>
      <c r="J47" s="314"/>
      <c r="K47" s="315"/>
      <c r="L47" s="316"/>
      <c r="M47" s="315"/>
      <c r="N47" s="315"/>
      <c r="O47" s="316"/>
      <c r="P47" s="342"/>
      <c r="Q47" s="315"/>
      <c r="R47" s="343"/>
      <c r="S47" s="325"/>
      <c r="T47" s="315"/>
      <c r="U47" s="316"/>
      <c r="V47" s="288"/>
      <c r="W47" s="288"/>
      <c r="X47" s="288"/>
      <c r="Y47" s="288"/>
      <c r="Z47" s="288"/>
      <c r="AA47" s="288"/>
      <c r="AB47" s="288"/>
      <c r="AC47" s="288"/>
      <c r="AD47" s="288"/>
      <c r="AE47" s="289"/>
      <c r="AF47" s="298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s="345" customFormat="1" ht="16.5" x14ac:dyDescent="0.25">
      <c r="A48" s="291"/>
      <c r="B48" s="337"/>
      <c r="C48" s="279"/>
      <c r="D48" s="279"/>
      <c r="E48" s="279"/>
      <c r="F48" s="280"/>
      <c r="G48" s="323"/>
      <c r="H48" s="324">
        <f t="shared" si="5"/>
        <v>0</v>
      </c>
      <c r="I48" s="295"/>
      <c r="J48" s="314"/>
      <c r="K48" s="315"/>
      <c r="L48" s="316"/>
      <c r="M48" s="325"/>
      <c r="N48" s="315"/>
      <c r="O48" s="325"/>
      <c r="P48" s="325"/>
      <c r="Q48" s="315"/>
      <c r="R48" s="325"/>
      <c r="S48" s="325"/>
      <c r="T48" s="315"/>
      <c r="U48" s="316"/>
      <c r="V48" s="288"/>
      <c r="W48" s="288"/>
      <c r="X48" s="288"/>
      <c r="Y48" s="288"/>
      <c r="Z48" s="288"/>
      <c r="AA48" s="288"/>
      <c r="AB48" s="288"/>
      <c r="AC48" s="288"/>
      <c r="AD48" s="288"/>
      <c r="AE48" s="289"/>
      <c r="AF48" s="298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s="345" customFormat="1" ht="17.25" thickBot="1" x14ac:dyDescent="0.3">
      <c r="A49" s="291"/>
      <c r="B49" s="337"/>
      <c r="C49" s="279"/>
      <c r="D49" s="279"/>
      <c r="E49" s="279"/>
      <c r="F49" s="280"/>
      <c r="G49" s="323"/>
      <c r="H49" s="329">
        <f t="shared" si="5"/>
        <v>0</v>
      </c>
      <c r="I49" s="416"/>
      <c r="J49" s="459"/>
      <c r="K49" s="460"/>
      <c r="L49" s="485"/>
      <c r="M49" s="483"/>
      <c r="N49" s="460"/>
      <c r="O49" s="483"/>
      <c r="P49" s="483"/>
      <c r="Q49" s="460"/>
      <c r="R49" s="483"/>
      <c r="S49" s="483"/>
      <c r="T49" s="460"/>
      <c r="U49" s="485"/>
      <c r="V49" s="464"/>
      <c r="W49" s="464"/>
      <c r="X49" s="464"/>
      <c r="Y49" s="464"/>
      <c r="Z49" s="464"/>
      <c r="AA49" s="464"/>
      <c r="AB49" s="464"/>
      <c r="AC49" s="464"/>
      <c r="AD49" s="464"/>
      <c r="AE49" s="465"/>
      <c r="AF49" s="466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s="345" customFormat="1" thickTop="1" thickBot="1" x14ac:dyDescent="0.3">
      <c r="A50" s="291"/>
      <c r="B50" s="338"/>
      <c r="C50" s="301"/>
      <c r="D50" s="301"/>
      <c r="E50" s="301"/>
      <c r="F50" s="320"/>
      <c r="G50" s="331"/>
      <c r="H50" s="339">
        <f>SUM(H44:H49)</f>
        <v>0</v>
      </c>
      <c r="I50" s="413">
        <f>SUM(I44:I49)</f>
        <v>0</v>
      </c>
      <c r="J50" s="473">
        <f>SUM(J44:J49)</f>
        <v>0</v>
      </c>
      <c r="K50" s="474"/>
      <c r="L50" s="470"/>
      <c r="M50" s="473">
        <f>SUM(M44:M49)</f>
        <v>0</v>
      </c>
      <c r="N50" s="474"/>
      <c r="O50" s="475"/>
      <c r="P50" s="473">
        <f>SUM(P44:P49)</f>
        <v>0</v>
      </c>
      <c r="Q50" s="474"/>
      <c r="R50" s="475"/>
      <c r="S50" s="473">
        <f>SUM(S44:S49)</f>
        <v>0</v>
      </c>
      <c r="T50" s="474"/>
      <c r="U50" s="470"/>
      <c r="V50" s="473">
        <f>SUM(V44:V49)</f>
        <v>0</v>
      </c>
      <c r="W50" s="470"/>
      <c r="X50" s="470"/>
      <c r="Y50" s="473">
        <f>SUM(Y44:Y49)</f>
        <v>0</v>
      </c>
      <c r="Z50" s="470"/>
      <c r="AA50" s="470"/>
      <c r="AB50" s="473">
        <f>SUM(AB44:AB49)</f>
        <v>0</v>
      </c>
      <c r="AC50" s="470"/>
      <c r="AD50" s="470"/>
      <c r="AE50" s="473">
        <f>SUM(AE44:AE49)</f>
        <v>0</v>
      </c>
      <c r="AF50" s="472">
        <f>SUM(L50+O50+R50+U50+X50+AA50+AD50)</f>
        <v>0</v>
      </c>
      <c r="AG50" s="346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s="345" customFormat="1" ht="18.75" customHeight="1" thickTop="1" x14ac:dyDescent="0.25">
      <c r="A51" s="307"/>
      <c r="B51" s="308"/>
      <c r="C51" s="309"/>
      <c r="D51" s="309"/>
      <c r="E51" s="309"/>
      <c r="F51" s="310"/>
      <c r="G51" s="322"/>
      <c r="H51" s="277" t="s">
        <v>90</v>
      </c>
      <c r="I51" s="396"/>
      <c r="J51" s="438"/>
      <c r="K51" s="439"/>
      <c r="L51" s="429"/>
      <c r="M51" s="439"/>
      <c r="N51" s="439"/>
      <c r="O51" s="425"/>
      <c r="P51" s="439"/>
      <c r="Q51" s="439"/>
      <c r="R51" s="425"/>
      <c r="S51" s="424"/>
      <c r="T51" s="439"/>
      <c r="U51" s="425"/>
      <c r="V51" s="426"/>
      <c r="W51" s="426"/>
      <c r="X51" s="426"/>
      <c r="Y51" s="426"/>
      <c r="Z51" s="426"/>
      <c r="AA51" s="426"/>
      <c r="AB51" s="426"/>
      <c r="AC51" s="426"/>
      <c r="AD51" s="426"/>
      <c r="AE51" s="427"/>
      <c r="AF51" s="440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s="345" customFormat="1" ht="18" customHeight="1" x14ac:dyDescent="0.25">
      <c r="A52" s="291"/>
      <c r="B52" s="312"/>
      <c r="C52" s="279"/>
      <c r="D52" s="279"/>
      <c r="E52" s="279"/>
      <c r="F52" s="280"/>
      <c r="G52" s="323"/>
      <c r="H52" s="324">
        <f t="shared" ref="H52:H57" si="6">I52-J52-M52-P52-S52-V52-Y52-Y52-Y52-AB52</f>
        <v>0</v>
      </c>
      <c r="I52" s="283"/>
      <c r="J52" s="314"/>
      <c r="K52" s="315"/>
      <c r="L52" s="347"/>
      <c r="M52" s="315"/>
      <c r="N52" s="315"/>
      <c r="O52" s="316"/>
      <c r="P52" s="325"/>
      <c r="Q52" s="315"/>
      <c r="R52" s="325"/>
      <c r="S52" s="325"/>
      <c r="T52" s="315"/>
      <c r="U52" s="316"/>
      <c r="V52" s="288"/>
      <c r="W52" s="288"/>
      <c r="X52" s="288"/>
      <c r="Y52" s="288"/>
      <c r="Z52" s="288"/>
      <c r="AA52" s="288"/>
      <c r="AB52" s="288"/>
      <c r="AC52" s="288"/>
      <c r="AD52" s="288"/>
      <c r="AE52" s="289"/>
      <c r="AF52" s="290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s="345" customFormat="1" ht="18" customHeight="1" x14ac:dyDescent="0.25">
      <c r="A53" s="291"/>
      <c r="B53" s="312"/>
      <c r="C53" s="279"/>
      <c r="D53" s="279"/>
      <c r="E53" s="279"/>
      <c r="F53" s="280"/>
      <c r="G53" s="323"/>
      <c r="H53" s="324">
        <f t="shared" si="6"/>
        <v>0</v>
      </c>
      <c r="I53" s="283"/>
      <c r="J53" s="314"/>
      <c r="K53" s="315"/>
      <c r="L53" s="347"/>
      <c r="M53" s="315"/>
      <c r="N53" s="315"/>
      <c r="O53" s="325"/>
      <c r="P53" s="325"/>
      <c r="Q53" s="315"/>
      <c r="R53" s="325"/>
      <c r="S53" s="325"/>
      <c r="T53" s="315"/>
      <c r="U53" s="316"/>
      <c r="V53" s="288"/>
      <c r="W53" s="288"/>
      <c r="X53" s="288"/>
      <c r="Y53" s="288"/>
      <c r="Z53" s="288"/>
      <c r="AA53" s="288"/>
      <c r="AB53" s="288"/>
      <c r="AC53" s="288"/>
      <c r="AD53" s="288"/>
      <c r="AE53" s="289"/>
      <c r="AF53" s="290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s="345" customFormat="1" ht="18" customHeight="1" x14ac:dyDescent="0.25">
      <c r="A54" s="291"/>
      <c r="B54" s="317"/>
      <c r="C54" s="279"/>
      <c r="D54" s="279"/>
      <c r="E54" s="279"/>
      <c r="F54" s="280"/>
      <c r="G54" s="323"/>
      <c r="H54" s="324">
        <f t="shared" si="6"/>
        <v>0</v>
      </c>
      <c r="I54" s="283"/>
      <c r="J54" s="314"/>
      <c r="K54" s="315"/>
      <c r="L54" s="347"/>
      <c r="M54" s="315"/>
      <c r="N54" s="315"/>
      <c r="O54" s="316"/>
      <c r="P54" s="325"/>
      <c r="Q54" s="315"/>
      <c r="R54" s="325"/>
      <c r="S54" s="325"/>
      <c r="T54" s="315"/>
      <c r="U54" s="316"/>
      <c r="V54" s="288"/>
      <c r="W54" s="288"/>
      <c r="X54" s="288"/>
      <c r="Y54" s="288"/>
      <c r="Z54" s="288"/>
      <c r="AA54" s="288"/>
      <c r="AB54" s="288"/>
      <c r="AC54" s="288"/>
      <c r="AD54" s="288"/>
      <c r="AE54" s="289"/>
      <c r="AF54" s="290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s="345" customFormat="1" ht="18" customHeight="1" x14ac:dyDescent="0.25">
      <c r="A55" s="291"/>
      <c r="B55" s="317"/>
      <c r="C55" s="279"/>
      <c r="D55" s="279"/>
      <c r="E55" s="279"/>
      <c r="F55" s="280"/>
      <c r="G55" s="323"/>
      <c r="H55" s="324">
        <f t="shared" si="6"/>
        <v>0</v>
      </c>
      <c r="I55" s="283"/>
      <c r="J55" s="314"/>
      <c r="K55" s="315"/>
      <c r="L55" s="347"/>
      <c r="M55" s="315"/>
      <c r="N55" s="315"/>
      <c r="O55" s="325"/>
      <c r="P55" s="325"/>
      <c r="Q55" s="315"/>
      <c r="R55" s="325"/>
      <c r="S55" s="325"/>
      <c r="T55" s="315"/>
      <c r="U55" s="316"/>
      <c r="V55" s="288"/>
      <c r="W55" s="288"/>
      <c r="X55" s="288"/>
      <c r="Y55" s="288"/>
      <c r="Z55" s="288"/>
      <c r="AA55" s="288"/>
      <c r="AB55" s="288"/>
      <c r="AC55" s="288"/>
      <c r="AD55" s="288"/>
      <c r="AE55" s="289"/>
      <c r="AF55" s="290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s="345" customFormat="1" ht="18" customHeight="1" x14ac:dyDescent="0.25">
      <c r="A56" s="291"/>
      <c r="B56" s="317"/>
      <c r="C56" s="279"/>
      <c r="D56" s="279"/>
      <c r="E56" s="279"/>
      <c r="F56" s="280"/>
      <c r="G56" s="323"/>
      <c r="H56" s="324">
        <f t="shared" si="6"/>
        <v>0</v>
      </c>
      <c r="I56" s="330"/>
      <c r="J56" s="314"/>
      <c r="K56" s="315"/>
      <c r="L56" s="347"/>
      <c r="M56" s="325"/>
      <c r="N56" s="315"/>
      <c r="O56" s="325"/>
      <c r="P56" s="325"/>
      <c r="Q56" s="315"/>
      <c r="R56" s="325"/>
      <c r="S56" s="325"/>
      <c r="T56" s="315"/>
      <c r="U56" s="316"/>
      <c r="V56" s="288"/>
      <c r="W56" s="288"/>
      <c r="X56" s="288"/>
      <c r="Y56" s="288"/>
      <c r="Z56" s="288"/>
      <c r="AA56" s="288"/>
      <c r="AB56" s="288"/>
      <c r="AC56" s="288"/>
      <c r="AD56" s="288"/>
      <c r="AE56" s="289"/>
      <c r="AF56" s="290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s="345" customFormat="1" ht="18" customHeight="1" thickBot="1" x14ac:dyDescent="0.3">
      <c r="A57" s="291"/>
      <c r="B57" s="317"/>
      <c r="C57" s="279"/>
      <c r="D57" s="279"/>
      <c r="E57" s="279"/>
      <c r="F57" s="280"/>
      <c r="G57" s="323"/>
      <c r="H57" s="329">
        <f t="shared" si="6"/>
        <v>0</v>
      </c>
      <c r="I57" s="416"/>
      <c r="J57" s="459"/>
      <c r="K57" s="460"/>
      <c r="L57" s="461"/>
      <c r="M57" s="483"/>
      <c r="N57" s="460"/>
      <c r="O57" s="483"/>
      <c r="P57" s="483"/>
      <c r="Q57" s="460"/>
      <c r="R57" s="483"/>
      <c r="S57" s="483"/>
      <c r="T57" s="460"/>
      <c r="U57" s="485"/>
      <c r="V57" s="464"/>
      <c r="W57" s="464"/>
      <c r="X57" s="464"/>
      <c r="Y57" s="464"/>
      <c r="Z57" s="464"/>
      <c r="AA57" s="464"/>
      <c r="AB57" s="464"/>
      <c r="AC57" s="464"/>
      <c r="AD57" s="464"/>
      <c r="AE57" s="465"/>
      <c r="AF57" s="48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s="345" customFormat="1" ht="18.75" customHeight="1" thickTop="1" thickBot="1" x14ac:dyDescent="0.3">
      <c r="A58" s="291"/>
      <c r="B58" s="317"/>
      <c r="C58" s="279"/>
      <c r="D58" s="279"/>
      <c r="E58" s="279"/>
      <c r="F58" s="280"/>
      <c r="G58" s="323"/>
      <c r="H58" s="339">
        <f>SUM(H44:H49)</f>
        <v>0</v>
      </c>
      <c r="I58" s="413">
        <f>SUM(I44:I49)</f>
        <v>0</v>
      </c>
      <c r="J58" s="468">
        <f>SUM(J52:J57)</f>
        <v>0</v>
      </c>
      <c r="K58" s="469"/>
      <c r="L58" s="470"/>
      <c r="M58" s="468">
        <f>SUM(M52:M57)</f>
        <v>0</v>
      </c>
      <c r="N58" s="469"/>
      <c r="O58" s="471"/>
      <c r="P58" s="468">
        <f>SUM(P52:P57)</f>
        <v>0</v>
      </c>
      <c r="Q58" s="469"/>
      <c r="R58" s="471"/>
      <c r="S58" s="468">
        <f>SUM(S52:S57)</f>
        <v>0</v>
      </c>
      <c r="T58" s="469"/>
      <c r="U58" s="470"/>
      <c r="V58" s="468">
        <f>SUM(V52:V57)</f>
        <v>0</v>
      </c>
      <c r="W58" s="470"/>
      <c r="X58" s="470"/>
      <c r="Y58" s="468">
        <f>SUM(Y52:Y57)</f>
        <v>0</v>
      </c>
      <c r="Z58" s="470"/>
      <c r="AA58" s="470"/>
      <c r="AB58" s="468">
        <f>SUM(AB52:AB57)</f>
        <v>0</v>
      </c>
      <c r="AC58" s="470"/>
      <c r="AD58" s="470"/>
      <c r="AE58" s="468">
        <f>SUM(AE52:AE57)</f>
        <v>0</v>
      </c>
      <c r="AF58" s="472">
        <f>SUM(L58+O58+R58+U58+X58+AA58+AD58)</f>
        <v>0</v>
      </c>
      <c r="AG58" s="306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s="345" customFormat="1" ht="17.25" thickTop="1" x14ac:dyDescent="0.25">
      <c r="A59" s="307"/>
      <c r="B59" s="340"/>
      <c r="C59" s="309"/>
      <c r="D59" s="309"/>
      <c r="E59" s="309"/>
      <c r="F59" s="310"/>
      <c r="G59" s="322"/>
      <c r="H59" s="277" t="s">
        <v>90</v>
      </c>
      <c r="I59" s="396"/>
      <c r="J59" s="419"/>
      <c r="K59" s="420"/>
      <c r="L59" s="429"/>
      <c r="M59" s="420"/>
      <c r="N59" s="420"/>
      <c r="O59" s="425"/>
      <c r="P59" s="420"/>
      <c r="Q59" s="420"/>
      <c r="R59" s="436"/>
      <c r="S59" s="422"/>
      <c r="T59" s="420"/>
      <c r="U59" s="423"/>
      <c r="V59" s="422"/>
      <c r="W59" s="422"/>
      <c r="X59" s="423"/>
      <c r="Y59" s="422"/>
      <c r="Z59" s="422"/>
      <c r="AA59" s="423"/>
      <c r="AB59" s="423"/>
      <c r="AC59" s="423"/>
      <c r="AD59" s="423"/>
      <c r="AE59" s="427"/>
      <c r="AF59" s="428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s="345" customFormat="1" ht="16.5" x14ac:dyDescent="0.25">
      <c r="A60" s="291"/>
      <c r="B60" s="317"/>
      <c r="C60" s="279"/>
      <c r="D60" s="279"/>
      <c r="E60" s="279"/>
      <c r="F60" s="280"/>
      <c r="G60" s="323"/>
      <c r="H60" s="324">
        <f t="shared" ref="H60:H68" si="7">I60-J60-M60-P60-S60-V60-Y60-Y60-Y60-AB60</f>
        <v>0</v>
      </c>
      <c r="I60" s="341"/>
      <c r="J60" s="314"/>
      <c r="K60" s="315"/>
      <c r="L60" s="347"/>
      <c r="M60" s="315"/>
      <c r="N60" s="315"/>
      <c r="O60" s="316"/>
      <c r="P60" s="348"/>
      <c r="Q60" s="315"/>
      <c r="R60" s="325"/>
      <c r="S60" s="315"/>
      <c r="T60" s="315"/>
      <c r="U60" s="316"/>
      <c r="V60" s="315"/>
      <c r="W60" s="315"/>
      <c r="X60" s="316"/>
      <c r="Y60" s="315"/>
      <c r="Z60" s="315"/>
      <c r="AA60" s="316"/>
      <c r="AB60" s="316"/>
      <c r="AC60" s="316"/>
      <c r="AD60" s="316"/>
      <c r="AE60" s="289"/>
      <c r="AF60" s="290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s="345" customFormat="1" ht="16.5" x14ac:dyDescent="0.25">
      <c r="A61" s="291"/>
      <c r="B61" s="317"/>
      <c r="C61" s="279"/>
      <c r="D61" s="279"/>
      <c r="E61" s="279"/>
      <c r="F61" s="280"/>
      <c r="G61" s="323"/>
      <c r="H61" s="324">
        <f t="shared" si="7"/>
        <v>0</v>
      </c>
      <c r="I61" s="341"/>
      <c r="J61" s="314"/>
      <c r="K61" s="315"/>
      <c r="L61" s="347"/>
      <c r="M61" s="315"/>
      <c r="N61" s="315"/>
      <c r="O61" s="316"/>
      <c r="P61" s="348"/>
      <c r="Q61" s="315"/>
      <c r="R61" s="325"/>
      <c r="S61" s="315"/>
      <c r="T61" s="315"/>
      <c r="U61" s="316"/>
      <c r="V61" s="315"/>
      <c r="W61" s="315"/>
      <c r="X61" s="316"/>
      <c r="Y61" s="315"/>
      <c r="Z61" s="315"/>
      <c r="AA61" s="316"/>
      <c r="AB61" s="316"/>
      <c r="AC61" s="316"/>
      <c r="AD61" s="316"/>
      <c r="AE61" s="289"/>
      <c r="AF61" s="290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s="345" customFormat="1" ht="16.5" x14ac:dyDescent="0.25">
      <c r="A62" s="291"/>
      <c r="B62" s="317"/>
      <c r="C62" s="279"/>
      <c r="D62" s="279"/>
      <c r="E62" s="279"/>
      <c r="F62" s="280"/>
      <c r="G62" s="323"/>
      <c r="H62" s="324">
        <f t="shared" si="7"/>
        <v>0</v>
      </c>
      <c r="I62" s="341"/>
      <c r="J62" s="314"/>
      <c r="K62" s="315"/>
      <c r="L62" s="347"/>
      <c r="M62" s="315"/>
      <c r="N62" s="315"/>
      <c r="O62" s="325"/>
      <c r="P62" s="348"/>
      <c r="Q62" s="315"/>
      <c r="R62" s="316"/>
      <c r="S62" s="315"/>
      <c r="T62" s="315"/>
      <c r="U62" s="316"/>
      <c r="V62" s="315"/>
      <c r="W62" s="315"/>
      <c r="X62" s="316"/>
      <c r="Y62" s="315"/>
      <c r="Z62" s="315"/>
      <c r="AA62" s="316"/>
      <c r="AB62" s="316"/>
      <c r="AC62" s="316"/>
      <c r="AD62" s="316"/>
      <c r="AE62" s="289"/>
      <c r="AF62" s="290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s="345" customFormat="1" ht="16.5" x14ac:dyDescent="0.25">
      <c r="A63" s="291"/>
      <c r="B63" s="317"/>
      <c r="C63" s="279"/>
      <c r="D63" s="279"/>
      <c r="E63" s="279"/>
      <c r="F63" s="280"/>
      <c r="G63" s="323"/>
      <c r="H63" s="324">
        <f t="shared" si="7"/>
        <v>0</v>
      </c>
      <c r="I63" s="341"/>
      <c r="J63" s="314"/>
      <c r="K63" s="315"/>
      <c r="L63" s="347"/>
      <c r="M63" s="315"/>
      <c r="N63" s="315"/>
      <c r="O63" s="325"/>
      <c r="P63" s="348"/>
      <c r="Q63" s="315"/>
      <c r="R63" s="325"/>
      <c r="S63" s="315"/>
      <c r="T63" s="315"/>
      <c r="U63" s="316"/>
      <c r="V63" s="315"/>
      <c r="W63" s="315"/>
      <c r="X63" s="316"/>
      <c r="Y63" s="315"/>
      <c r="Z63" s="315"/>
      <c r="AA63" s="316"/>
      <c r="AB63" s="316"/>
      <c r="AC63" s="316"/>
      <c r="AD63" s="316"/>
      <c r="AE63" s="289"/>
      <c r="AF63" s="290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s="345" customFormat="1" ht="16.5" x14ac:dyDescent="0.25">
      <c r="A64" s="291"/>
      <c r="B64" s="317"/>
      <c r="C64" s="279"/>
      <c r="D64" s="279"/>
      <c r="E64" s="279"/>
      <c r="F64" s="280"/>
      <c r="G64" s="323"/>
      <c r="H64" s="324">
        <f t="shared" si="7"/>
        <v>0</v>
      </c>
      <c r="I64" s="341"/>
      <c r="J64" s="314"/>
      <c r="K64" s="315"/>
      <c r="L64" s="347"/>
      <c r="M64" s="315"/>
      <c r="N64" s="315"/>
      <c r="O64" s="325"/>
      <c r="P64" s="348"/>
      <c r="Q64" s="315"/>
      <c r="R64" s="325"/>
      <c r="S64" s="315"/>
      <c r="T64" s="315"/>
      <c r="U64" s="316"/>
      <c r="V64" s="315"/>
      <c r="W64" s="315"/>
      <c r="X64" s="316"/>
      <c r="Y64" s="315"/>
      <c r="Z64" s="315"/>
      <c r="AA64" s="316"/>
      <c r="AB64" s="316"/>
      <c r="AC64" s="316"/>
      <c r="AD64" s="316"/>
      <c r="AE64" s="289"/>
      <c r="AF64" s="290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s="345" customFormat="1" ht="16.5" x14ac:dyDescent="0.25">
      <c r="A65" s="291"/>
      <c r="B65" s="317"/>
      <c r="C65" s="279"/>
      <c r="D65" s="279"/>
      <c r="E65" s="279"/>
      <c r="F65" s="280"/>
      <c r="G65" s="323"/>
      <c r="H65" s="324">
        <f t="shared" si="7"/>
        <v>0</v>
      </c>
      <c r="I65" s="341"/>
      <c r="J65" s="314"/>
      <c r="K65" s="315"/>
      <c r="L65" s="347"/>
      <c r="M65" s="315"/>
      <c r="N65" s="315"/>
      <c r="O65" s="325"/>
      <c r="P65" s="348"/>
      <c r="Q65" s="315"/>
      <c r="R65" s="316"/>
      <c r="S65" s="315"/>
      <c r="T65" s="315"/>
      <c r="U65" s="316"/>
      <c r="V65" s="315"/>
      <c r="W65" s="315"/>
      <c r="X65" s="316"/>
      <c r="Y65" s="315"/>
      <c r="Z65" s="315"/>
      <c r="AA65" s="316"/>
      <c r="AB65" s="316"/>
      <c r="AC65" s="316"/>
      <c r="AD65" s="316"/>
      <c r="AE65" s="289"/>
      <c r="AF65" s="290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s="345" customFormat="1" ht="16.5" x14ac:dyDescent="0.25">
      <c r="A66" s="291"/>
      <c r="B66" s="317"/>
      <c r="C66" s="279"/>
      <c r="D66" s="279"/>
      <c r="E66" s="279"/>
      <c r="F66" s="280"/>
      <c r="G66" s="323"/>
      <c r="H66" s="324">
        <f t="shared" si="7"/>
        <v>0</v>
      </c>
      <c r="I66" s="341"/>
      <c r="J66" s="314"/>
      <c r="K66" s="315"/>
      <c r="L66" s="347"/>
      <c r="M66" s="315"/>
      <c r="N66" s="315"/>
      <c r="O66" s="325"/>
      <c r="P66" s="348"/>
      <c r="Q66" s="315"/>
      <c r="R66" s="316"/>
      <c r="S66" s="315"/>
      <c r="T66" s="315"/>
      <c r="U66" s="316"/>
      <c r="V66" s="315"/>
      <c r="W66" s="315"/>
      <c r="X66" s="316"/>
      <c r="Y66" s="315"/>
      <c r="Z66" s="315"/>
      <c r="AA66" s="316"/>
      <c r="AB66" s="316"/>
      <c r="AC66" s="316"/>
      <c r="AD66" s="316"/>
      <c r="AE66" s="289"/>
      <c r="AF66" s="290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s="345" customFormat="1" ht="16.5" x14ac:dyDescent="0.25">
      <c r="A67" s="291"/>
      <c r="B67" s="317"/>
      <c r="C67" s="279"/>
      <c r="D67" s="279"/>
      <c r="E67" s="279"/>
      <c r="F67" s="280"/>
      <c r="G67" s="323"/>
      <c r="H67" s="324">
        <f t="shared" si="7"/>
        <v>0</v>
      </c>
      <c r="I67" s="341"/>
      <c r="J67" s="314"/>
      <c r="K67" s="315"/>
      <c r="L67" s="347"/>
      <c r="M67" s="315"/>
      <c r="N67" s="315"/>
      <c r="O67" s="316"/>
      <c r="P67" s="348"/>
      <c r="Q67" s="315"/>
      <c r="R67" s="325"/>
      <c r="S67" s="315"/>
      <c r="T67" s="315"/>
      <c r="U67" s="316"/>
      <c r="V67" s="315"/>
      <c r="W67" s="315"/>
      <c r="X67" s="316"/>
      <c r="Y67" s="315"/>
      <c r="Z67" s="315"/>
      <c r="AA67" s="316"/>
      <c r="AB67" s="316"/>
      <c r="AC67" s="316"/>
      <c r="AD67" s="316"/>
      <c r="AE67" s="289"/>
      <c r="AF67" s="290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s="345" customFormat="1" ht="17.25" thickBot="1" x14ac:dyDescent="0.3">
      <c r="A68" s="291"/>
      <c r="B68" s="317"/>
      <c r="C68" s="279"/>
      <c r="D68" s="279"/>
      <c r="E68" s="279"/>
      <c r="F68" s="280"/>
      <c r="G68" s="323"/>
      <c r="H68" s="329">
        <f t="shared" si="7"/>
        <v>0</v>
      </c>
      <c r="I68" s="415"/>
      <c r="J68" s="459"/>
      <c r="K68" s="460"/>
      <c r="L68" s="461"/>
      <c r="M68" s="460"/>
      <c r="N68" s="460"/>
      <c r="O68" s="485"/>
      <c r="P68" s="487"/>
      <c r="Q68" s="460"/>
      <c r="R68" s="483"/>
      <c r="S68" s="460"/>
      <c r="T68" s="460"/>
      <c r="U68" s="485"/>
      <c r="V68" s="460"/>
      <c r="W68" s="460"/>
      <c r="X68" s="485"/>
      <c r="Y68" s="460"/>
      <c r="Z68" s="460"/>
      <c r="AA68" s="485"/>
      <c r="AB68" s="485"/>
      <c r="AC68" s="485"/>
      <c r="AD68" s="485"/>
      <c r="AE68" s="465"/>
      <c r="AF68" s="48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s="345" customFormat="1" thickTop="1" thickBot="1" x14ac:dyDescent="0.3">
      <c r="A69" s="291"/>
      <c r="B69" s="317"/>
      <c r="C69" s="279"/>
      <c r="D69" s="279"/>
      <c r="E69" s="279"/>
      <c r="F69" s="280"/>
      <c r="G69" s="323"/>
      <c r="H69" s="305">
        <f>SUM(H60:H68)</f>
        <v>0</v>
      </c>
      <c r="I69" s="384">
        <f>SUM(I60:I68)</f>
        <v>0</v>
      </c>
      <c r="J69" s="453">
        <f>SUM(J60:J68)</f>
        <v>0</v>
      </c>
      <c r="K69" s="454"/>
      <c r="L69" s="456"/>
      <c r="M69" s="453">
        <f>SUM(M60:M68)</f>
        <v>0</v>
      </c>
      <c r="N69" s="454"/>
      <c r="O69" s="467"/>
      <c r="P69" s="453">
        <f>SUM(P60:P68)</f>
        <v>0</v>
      </c>
      <c r="Q69" s="454"/>
      <c r="R69" s="467"/>
      <c r="S69" s="453">
        <f>SUM(S60:S68)</f>
        <v>0</v>
      </c>
      <c r="T69" s="454"/>
      <c r="U69" s="456"/>
      <c r="V69" s="453">
        <f>SUM(V60:V68)</f>
        <v>0</v>
      </c>
      <c r="W69" s="457"/>
      <c r="X69" s="456"/>
      <c r="Y69" s="453">
        <f>SUM(Y60:Y68)</f>
        <v>0</v>
      </c>
      <c r="Z69" s="457"/>
      <c r="AA69" s="456"/>
      <c r="AB69" s="453">
        <f>SUM(AB60:AB68)</f>
        <v>0</v>
      </c>
      <c r="AC69" s="456"/>
      <c r="AD69" s="456"/>
      <c r="AE69" s="453">
        <f>SUM(AE60:AE68)</f>
        <v>0</v>
      </c>
      <c r="AF69" s="472">
        <f>SUM(L69+O69+R69+U69+X69+AA69+AD69)</f>
        <v>0</v>
      </c>
      <c r="AG69" s="346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s="345" customFormat="1" ht="17.25" thickTop="1" x14ac:dyDescent="0.25">
      <c r="A70" s="307"/>
      <c r="B70" s="340"/>
      <c r="C70" s="309"/>
      <c r="D70" s="309"/>
      <c r="E70" s="309"/>
      <c r="F70" s="310"/>
      <c r="G70" s="322"/>
      <c r="H70" s="277" t="s">
        <v>90</v>
      </c>
      <c r="I70" s="396"/>
      <c r="J70" s="419"/>
      <c r="K70" s="420"/>
      <c r="L70" s="429"/>
      <c r="M70" s="420"/>
      <c r="N70" s="420"/>
      <c r="O70" s="425"/>
      <c r="P70" s="420"/>
      <c r="Q70" s="420"/>
      <c r="R70" s="436"/>
      <c r="S70" s="422"/>
      <c r="T70" s="420"/>
      <c r="U70" s="423"/>
      <c r="V70" s="422"/>
      <c r="W70" s="422"/>
      <c r="X70" s="423"/>
      <c r="Y70" s="422"/>
      <c r="Z70" s="422"/>
      <c r="AA70" s="423"/>
      <c r="AB70" s="437"/>
      <c r="AC70" s="437"/>
      <c r="AD70" s="437"/>
      <c r="AE70" s="427"/>
      <c r="AF70" s="428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s="345" customFormat="1" ht="16.5" x14ac:dyDescent="0.25">
      <c r="A71" s="291"/>
      <c r="B71" s="336"/>
      <c r="C71" s="279"/>
      <c r="D71" s="279"/>
      <c r="E71" s="279"/>
      <c r="F71" s="280"/>
      <c r="G71" s="323"/>
      <c r="H71" s="324">
        <f t="shared" ref="H71:H80" si="8">I71-J71-M71-P71-S71-V71-Y71-Y71-Y71-AB71</f>
        <v>0</v>
      </c>
      <c r="I71" s="341"/>
      <c r="J71" s="314"/>
      <c r="K71" s="315"/>
      <c r="L71" s="347"/>
      <c r="M71" s="315"/>
      <c r="N71" s="315"/>
      <c r="O71" s="316"/>
      <c r="P71" s="315"/>
      <c r="Q71" s="315"/>
      <c r="R71" s="287"/>
      <c r="S71" s="296"/>
      <c r="T71" s="296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9"/>
      <c r="AF71" s="290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s="345" customFormat="1" ht="16.5" x14ac:dyDescent="0.25">
      <c r="A72" s="291"/>
      <c r="B72" s="336"/>
      <c r="C72" s="279"/>
      <c r="D72" s="279"/>
      <c r="E72" s="279"/>
      <c r="F72" s="280"/>
      <c r="G72" s="323"/>
      <c r="H72" s="324">
        <f t="shared" si="8"/>
        <v>0</v>
      </c>
      <c r="I72" s="341"/>
      <c r="J72" s="314"/>
      <c r="K72" s="315"/>
      <c r="L72" s="347"/>
      <c r="M72" s="315"/>
      <c r="N72" s="315"/>
      <c r="O72" s="325"/>
      <c r="P72" s="315"/>
      <c r="Q72" s="315"/>
      <c r="R72" s="287"/>
      <c r="S72" s="315"/>
      <c r="T72" s="315"/>
      <c r="U72" s="316"/>
      <c r="V72" s="315"/>
      <c r="W72" s="315"/>
      <c r="X72" s="316"/>
      <c r="Y72" s="315"/>
      <c r="Z72" s="315"/>
      <c r="AA72" s="316"/>
      <c r="AB72" s="288"/>
      <c r="AC72" s="288"/>
      <c r="AD72" s="288"/>
      <c r="AE72" s="289"/>
      <c r="AF72" s="290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s="345" customFormat="1" ht="16.5" x14ac:dyDescent="0.25">
      <c r="A73" s="291"/>
      <c r="B73" s="337"/>
      <c r="C73" s="279"/>
      <c r="D73" s="279"/>
      <c r="E73" s="279"/>
      <c r="F73" s="280"/>
      <c r="G73" s="323"/>
      <c r="H73" s="324">
        <f t="shared" si="8"/>
        <v>0</v>
      </c>
      <c r="I73" s="341"/>
      <c r="J73" s="314"/>
      <c r="K73" s="315"/>
      <c r="L73" s="347"/>
      <c r="M73" s="315"/>
      <c r="N73" s="315"/>
      <c r="O73" s="325"/>
      <c r="P73" s="315"/>
      <c r="Q73" s="315"/>
      <c r="R73" s="287"/>
      <c r="S73" s="315"/>
      <c r="T73" s="315"/>
      <c r="U73" s="316"/>
      <c r="V73" s="315"/>
      <c r="W73" s="315"/>
      <c r="X73" s="316"/>
      <c r="Y73" s="315"/>
      <c r="Z73" s="315"/>
      <c r="AA73" s="316"/>
      <c r="AB73" s="288"/>
      <c r="AC73" s="288"/>
      <c r="AD73" s="288"/>
      <c r="AE73" s="289"/>
      <c r="AF73" s="290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s="1" customFormat="1" ht="16.5" x14ac:dyDescent="0.25">
      <c r="A74" s="291"/>
      <c r="B74" s="337"/>
      <c r="C74" s="279"/>
      <c r="D74" s="279"/>
      <c r="E74" s="279"/>
      <c r="F74" s="280"/>
      <c r="G74" s="323"/>
      <c r="H74" s="324">
        <f t="shared" si="8"/>
        <v>0</v>
      </c>
      <c r="I74" s="341"/>
      <c r="J74" s="314"/>
      <c r="K74" s="315"/>
      <c r="L74" s="347"/>
      <c r="M74" s="315"/>
      <c r="N74" s="315"/>
      <c r="O74" s="325"/>
      <c r="P74" s="315"/>
      <c r="Q74" s="315"/>
      <c r="R74" s="287"/>
      <c r="S74" s="315"/>
      <c r="T74" s="315"/>
      <c r="U74" s="316"/>
      <c r="V74" s="315"/>
      <c r="W74" s="315"/>
      <c r="X74" s="316"/>
      <c r="Y74" s="315"/>
      <c r="Z74" s="315"/>
      <c r="AA74" s="316"/>
      <c r="AB74" s="288"/>
      <c r="AC74" s="288"/>
      <c r="AD74" s="288"/>
      <c r="AE74" s="289"/>
      <c r="AF74" s="290"/>
    </row>
    <row r="75" spans="1:71" s="1" customFormat="1" ht="16.5" x14ac:dyDescent="0.25">
      <c r="A75" s="291"/>
      <c r="B75" s="337"/>
      <c r="C75" s="279"/>
      <c r="D75" s="279"/>
      <c r="E75" s="279"/>
      <c r="F75" s="280"/>
      <c r="G75" s="323"/>
      <c r="H75" s="324">
        <f t="shared" si="8"/>
        <v>0</v>
      </c>
      <c r="I75" s="341"/>
      <c r="J75" s="314"/>
      <c r="K75" s="315"/>
      <c r="L75" s="347"/>
      <c r="M75" s="315"/>
      <c r="N75" s="315"/>
      <c r="O75" s="325"/>
      <c r="P75" s="315"/>
      <c r="Q75" s="315"/>
      <c r="R75" s="287"/>
      <c r="S75" s="315"/>
      <c r="T75" s="315"/>
      <c r="U75" s="316"/>
      <c r="V75" s="315"/>
      <c r="W75" s="315"/>
      <c r="X75" s="316"/>
      <c r="Y75" s="315"/>
      <c r="Z75" s="315"/>
      <c r="AA75" s="316"/>
      <c r="AB75" s="288"/>
      <c r="AC75" s="288"/>
      <c r="AD75" s="288"/>
      <c r="AE75" s="289"/>
      <c r="AF75" s="290"/>
    </row>
    <row r="76" spans="1:71" s="1" customFormat="1" ht="16.5" x14ac:dyDescent="0.25">
      <c r="A76" s="291"/>
      <c r="B76" s="337"/>
      <c r="C76" s="279"/>
      <c r="D76" s="279"/>
      <c r="E76" s="279"/>
      <c r="F76" s="280"/>
      <c r="G76" s="323"/>
      <c r="H76" s="324">
        <f t="shared" si="8"/>
        <v>0</v>
      </c>
      <c r="I76" s="341"/>
      <c r="J76" s="314"/>
      <c r="K76" s="315"/>
      <c r="L76" s="347"/>
      <c r="M76" s="315"/>
      <c r="N76" s="315"/>
      <c r="O76" s="316"/>
      <c r="P76" s="315"/>
      <c r="Q76" s="315"/>
      <c r="R76" s="287"/>
      <c r="S76" s="315"/>
      <c r="T76" s="315"/>
      <c r="U76" s="316"/>
      <c r="V76" s="315"/>
      <c r="W76" s="315"/>
      <c r="X76" s="316"/>
      <c r="Y76" s="315"/>
      <c r="Z76" s="315"/>
      <c r="AA76" s="316"/>
      <c r="AB76" s="288"/>
      <c r="AC76" s="288"/>
      <c r="AD76" s="288"/>
      <c r="AE76" s="289"/>
      <c r="AF76" s="290"/>
    </row>
    <row r="77" spans="1:71" s="1" customFormat="1" ht="16.5" x14ac:dyDescent="0.25">
      <c r="A77" s="291"/>
      <c r="B77" s="337"/>
      <c r="C77" s="279"/>
      <c r="D77" s="279"/>
      <c r="E77" s="279"/>
      <c r="F77" s="280"/>
      <c r="G77" s="323"/>
      <c r="H77" s="324">
        <f t="shared" si="8"/>
        <v>0</v>
      </c>
      <c r="I77" s="341"/>
      <c r="J77" s="314"/>
      <c r="K77" s="315"/>
      <c r="L77" s="347"/>
      <c r="M77" s="315"/>
      <c r="N77" s="315"/>
      <c r="O77" s="325"/>
      <c r="P77" s="315"/>
      <c r="Q77" s="315"/>
      <c r="R77" s="287"/>
      <c r="S77" s="315"/>
      <c r="T77" s="315"/>
      <c r="U77" s="316"/>
      <c r="V77" s="315"/>
      <c r="W77" s="315"/>
      <c r="X77" s="316"/>
      <c r="Y77" s="315"/>
      <c r="Z77" s="315"/>
      <c r="AA77" s="316"/>
      <c r="AB77" s="288"/>
      <c r="AC77" s="288"/>
      <c r="AD77" s="288"/>
      <c r="AE77" s="289"/>
      <c r="AF77" s="290"/>
    </row>
    <row r="78" spans="1:71" s="1" customFormat="1" ht="16.5" x14ac:dyDescent="0.25">
      <c r="A78" s="291"/>
      <c r="B78" s="337"/>
      <c r="C78" s="279"/>
      <c r="D78" s="349"/>
      <c r="E78" s="279"/>
      <c r="F78" s="280"/>
      <c r="G78" s="323"/>
      <c r="H78" s="324">
        <f t="shared" si="8"/>
        <v>0</v>
      </c>
      <c r="I78" s="341"/>
      <c r="J78" s="314"/>
      <c r="K78" s="315"/>
      <c r="L78" s="347"/>
      <c r="M78" s="315"/>
      <c r="N78" s="315"/>
      <c r="O78" s="325"/>
      <c r="P78" s="315"/>
      <c r="Q78" s="315"/>
      <c r="R78" s="287"/>
      <c r="S78" s="315"/>
      <c r="T78" s="315"/>
      <c r="U78" s="316"/>
      <c r="V78" s="315"/>
      <c r="W78" s="315"/>
      <c r="X78" s="316"/>
      <c r="Y78" s="315"/>
      <c r="Z78" s="315"/>
      <c r="AA78" s="316"/>
      <c r="AB78" s="288"/>
      <c r="AC78" s="288"/>
      <c r="AD78" s="288"/>
      <c r="AE78" s="289"/>
      <c r="AF78" s="290"/>
    </row>
    <row r="79" spans="1:71" s="1" customFormat="1" ht="16.5" x14ac:dyDescent="0.25">
      <c r="A79" s="291"/>
      <c r="B79" s="337"/>
      <c r="C79" s="279"/>
      <c r="D79" s="279"/>
      <c r="E79" s="279"/>
      <c r="F79" s="280"/>
      <c r="G79" s="323"/>
      <c r="H79" s="324">
        <f t="shared" si="8"/>
        <v>0</v>
      </c>
      <c r="I79" s="341"/>
      <c r="J79" s="314"/>
      <c r="K79" s="315"/>
      <c r="L79" s="347"/>
      <c r="M79" s="315"/>
      <c r="N79" s="315"/>
      <c r="O79" s="316"/>
      <c r="P79" s="315"/>
      <c r="Q79" s="315"/>
      <c r="R79" s="287"/>
      <c r="S79" s="315"/>
      <c r="T79" s="315"/>
      <c r="U79" s="316"/>
      <c r="V79" s="315"/>
      <c r="W79" s="315"/>
      <c r="X79" s="316"/>
      <c r="Y79" s="315"/>
      <c r="Z79" s="315"/>
      <c r="AA79" s="316"/>
      <c r="AB79" s="288"/>
      <c r="AC79" s="288"/>
      <c r="AD79" s="288"/>
      <c r="AE79" s="289"/>
      <c r="AF79" s="290"/>
    </row>
    <row r="80" spans="1:71" s="1" customFormat="1" ht="17.25" thickBot="1" x14ac:dyDescent="0.3">
      <c r="A80" s="291"/>
      <c r="B80" s="337"/>
      <c r="C80" s="279"/>
      <c r="D80" s="279"/>
      <c r="E80" s="279"/>
      <c r="F80" s="280"/>
      <c r="G80" s="323"/>
      <c r="H80" s="329">
        <f t="shared" si="8"/>
        <v>0</v>
      </c>
      <c r="I80" s="415"/>
      <c r="J80" s="459"/>
      <c r="K80" s="460"/>
      <c r="L80" s="461"/>
      <c r="M80" s="483"/>
      <c r="N80" s="460"/>
      <c r="O80" s="483"/>
      <c r="P80" s="460"/>
      <c r="Q80" s="460"/>
      <c r="R80" s="484"/>
      <c r="S80" s="460"/>
      <c r="T80" s="460"/>
      <c r="U80" s="485"/>
      <c r="V80" s="460"/>
      <c r="W80" s="460"/>
      <c r="X80" s="485"/>
      <c r="Y80" s="460"/>
      <c r="Z80" s="460"/>
      <c r="AA80" s="485"/>
      <c r="AB80" s="464"/>
      <c r="AC80" s="464"/>
      <c r="AD80" s="464"/>
      <c r="AE80" s="465"/>
      <c r="AF80" s="486"/>
    </row>
    <row r="81" spans="1:33" s="1" customFormat="1" thickTop="1" thickBot="1" x14ac:dyDescent="0.3">
      <c r="A81" s="291"/>
      <c r="B81" s="338"/>
      <c r="C81" s="301"/>
      <c r="D81" s="301"/>
      <c r="E81" s="301"/>
      <c r="F81" s="320"/>
      <c r="G81" s="331"/>
      <c r="H81" s="305">
        <f>SUM(H71:H80)</f>
        <v>0</v>
      </c>
      <c r="I81" s="384">
        <f>SUM(I71:I80)</f>
        <v>0</v>
      </c>
      <c r="J81" s="453">
        <f>SUM(J71:J80)</f>
        <v>0</v>
      </c>
      <c r="K81" s="454"/>
      <c r="L81" s="455"/>
      <c r="M81" s="453">
        <f>SUM(M71:M80)</f>
        <v>0</v>
      </c>
      <c r="N81" s="454"/>
      <c r="O81" s="467"/>
      <c r="P81" s="453">
        <f>SUM(P71:P80)</f>
        <v>0</v>
      </c>
      <c r="Q81" s="454"/>
      <c r="R81" s="457"/>
      <c r="S81" s="453">
        <f>SUM(S71:S80)</f>
        <v>0</v>
      </c>
      <c r="T81" s="454"/>
      <c r="U81" s="456"/>
      <c r="V81" s="453">
        <f>SUM(V71:V80)</f>
        <v>0</v>
      </c>
      <c r="W81" s="456"/>
      <c r="X81" s="456"/>
      <c r="Y81" s="453">
        <f>SUM(Y71:Y80)</f>
        <v>0</v>
      </c>
      <c r="Z81" s="456"/>
      <c r="AA81" s="456"/>
      <c r="AB81" s="453">
        <f>SUM(AB71:AB80)</f>
        <v>0</v>
      </c>
      <c r="AC81" s="456"/>
      <c r="AD81" s="456"/>
      <c r="AE81" s="453">
        <f>SUM(AE71:AE80)</f>
        <v>0</v>
      </c>
      <c r="AF81" s="472">
        <f>SUM(L81+O81+R81+U81+X81+AA81+AD81)</f>
        <v>0</v>
      </c>
      <c r="AG81" s="306"/>
    </row>
    <row r="82" spans="1:33" s="1" customFormat="1" ht="17.25" thickTop="1" x14ac:dyDescent="0.25">
      <c r="A82" s="307"/>
      <c r="B82" s="340"/>
      <c r="C82" s="309"/>
      <c r="D82" s="309"/>
      <c r="E82" s="309"/>
      <c r="F82" s="310"/>
      <c r="G82" s="322"/>
      <c r="H82" s="277" t="s">
        <v>90</v>
      </c>
      <c r="I82" s="397"/>
      <c r="J82" s="419"/>
      <c r="K82" s="420"/>
      <c r="L82" s="429"/>
      <c r="M82" s="420"/>
      <c r="N82" s="420"/>
      <c r="O82" s="425"/>
      <c r="P82" s="434"/>
      <c r="Q82" s="435"/>
      <c r="R82" s="425"/>
      <c r="S82" s="424"/>
      <c r="T82" s="420"/>
      <c r="U82" s="425"/>
      <c r="V82" s="426"/>
      <c r="W82" s="426"/>
      <c r="X82" s="426"/>
      <c r="Y82" s="426"/>
      <c r="Z82" s="426"/>
      <c r="AA82" s="426"/>
      <c r="AB82" s="426"/>
      <c r="AC82" s="426"/>
      <c r="AD82" s="426"/>
      <c r="AE82" s="427"/>
      <c r="AF82" s="433"/>
    </row>
    <row r="83" spans="1:33" s="1" customFormat="1" ht="16.5" x14ac:dyDescent="0.25">
      <c r="A83" s="291"/>
      <c r="B83" s="336"/>
      <c r="C83" s="279"/>
      <c r="D83" s="279"/>
      <c r="E83" s="279"/>
      <c r="F83" s="280"/>
      <c r="G83" s="323"/>
      <c r="H83" s="324">
        <f>I83-J83-M83-P83-S83-V83-Y83-Y83-Y83-AB83</f>
        <v>0</v>
      </c>
      <c r="I83" s="350"/>
      <c r="J83" s="284"/>
      <c r="K83" s="285"/>
      <c r="L83" s="286"/>
      <c r="M83" s="351"/>
      <c r="N83" s="352"/>
      <c r="O83" s="287"/>
      <c r="P83" s="353"/>
      <c r="Q83" s="352"/>
      <c r="R83" s="354"/>
      <c r="S83" s="353"/>
      <c r="T83" s="352"/>
      <c r="U83" s="354"/>
      <c r="V83" s="354"/>
      <c r="W83" s="354"/>
      <c r="X83" s="354"/>
      <c r="Y83" s="354"/>
      <c r="Z83" s="354"/>
      <c r="AA83" s="354"/>
      <c r="AB83" s="354"/>
      <c r="AC83" s="354"/>
      <c r="AD83" s="354"/>
      <c r="AE83" s="289"/>
      <c r="AF83" s="290"/>
    </row>
    <row r="84" spans="1:33" s="1" customFormat="1" ht="16.5" x14ac:dyDescent="0.25">
      <c r="A84" s="291"/>
      <c r="B84" s="336"/>
      <c r="C84" s="279"/>
      <c r="D84" s="279"/>
      <c r="E84" s="279"/>
      <c r="F84" s="280"/>
      <c r="G84" s="323"/>
      <c r="H84" s="324">
        <f>I84-J84-M84-P84-S84-V84-Y84-Y84-Y84-AB84</f>
        <v>0</v>
      </c>
      <c r="I84" s="350"/>
      <c r="J84" s="314"/>
      <c r="K84" s="315"/>
      <c r="L84" s="347"/>
      <c r="M84" s="355"/>
      <c r="N84" s="296"/>
      <c r="O84" s="287"/>
      <c r="P84" s="318"/>
      <c r="Q84" s="296"/>
      <c r="R84" s="318"/>
      <c r="S84" s="318"/>
      <c r="T84" s="296"/>
      <c r="U84" s="288"/>
      <c r="V84" s="288"/>
      <c r="W84" s="288"/>
      <c r="X84" s="288"/>
      <c r="Y84" s="288"/>
      <c r="Z84" s="288"/>
      <c r="AA84" s="288"/>
      <c r="AB84" s="288"/>
      <c r="AC84" s="288"/>
      <c r="AD84" s="288"/>
      <c r="AE84" s="289"/>
      <c r="AF84" s="298"/>
    </row>
    <row r="85" spans="1:33" s="1" customFormat="1" ht="16.5" x14ac:dyDescent="0.25">
      <c r="A85" s="291"/>
      <c r="B85" s="337"/>
      <c r="C85" s="356"/>
      <c r="D85" s="356"/>
      <c r="E85" s="356"/>
      <c r="F85" s="357"/>
      <c r="G85" s="323"/>
      <c r="H85" s="324">
        <f>I85-J85-M85-P85-S85-V85-Y85-Y85-Y85-AB85</f>
        <v>0</v>
      </c>
      <c r="I85" s="350"/>
      <c r="J85" s="314"/>
      <c r="K85" s="315"/>
      <c r="L85" s="347"/>
      <c r="M85" s="318"/>
      <c r="N85" s="296"/>
      <c r="O85" s="318"/>
      <c r="P85" s="318"/>
      <c r="Q85" s="296"/>
      <c r="R85" s="318"/>
      <c r="S85" s="318"/>
      <c r="T85" s="296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9"/>
      <c r="AF85" s="298"/>
    </row>
    <row r="86" spans="1:33" s="1" customFormat="1" ht="16.5" x14ac:dyDescent="0.25">
      <c r="A86" s="291"/>
      <c r="B86" s="337"/>
      <c r="C86" s="356"/>
      <c r="D86" s="356"/>
      <c r="E86" s="356"/>
      <c r="F86" s="357"/>
      <c r="G86" s="323"/>
      <c r="H86" s="324">
        <f>I86-J86-M86-P86-S86-V86-Y86-Y86-Y86-AB86</f>
        <v>0</v>
      </c>
      <c r="I86" s="350"/>
      <c r="J86" s="314"/>
      <c r="K86" s="315"/>
      <c r="L86" s="347"/>
      <c r="M86" s="318"/>
      <c r="N86" s="296"/>
      <c r="O86" s="318"/>
      <c r="P86" s="318"/>
      <c r="Q86" s="296"/>
      <c r="R86" s="318"/>
      <c r="S86" s="318"/>
      <c r="T86" s="296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9"/>
      <c r="AF86" s="298"/>
    </row>
    <row r="87" spans="1:33" s="1" customFormat="1" ht="17.25" thickBot="1" x14ac:dyDescent="0.3">
      <c r="A87" s="291"/>
      <c r="B87" s="337"/>
      <c r="C87" s="279"/>
      <c r="D87" s="279"/>
      <c r="E87" s="279"/>
      <c r="F87" s="280"/>
      <c r="G87" s="323"/>
      <c r="H87" s="329">
        <f>I87-J87-M87-P87-S87-V87-Y87-Y87-Y87-AB87</f>
        <v>0</v>
      </c>
      <c r="I87" s="414"/>
      <c r="J87" s="459"/>
      <c r="K87" s="460"/>
      <c r="L87" s="461"/>
      <c r="M87" s="462"/>
      <c r="N87" s="463"/>
      <c r="O87" s="462"/>
      <c r="P87" s="462"/>
      <c r="Q87" s="463"/>
      <c r="R87" s="462"/>
      <c r="S87" s="462"/>
      <c r="T87" s="463"/>
      <c r="U87" s="464"/>
      <c r="V87" s="464"/>
      <c r="W87" s="464"/>
      <c r="X87" s="464"/>
      <c r="Y87" s="464"/>
      <c r="Z87" s="464"/>
      <c r="AA87" s="464"/>
      <c r="AB87" s="464"/>
      <c r="AC87" s="464"/>
      <c r="AD87" s="464"/>
      <c r="AE87" s="465"/>
      <c r="AF87" s="466"/>
    </row>
    <row r="88" spans="1:33" s="1" customFormat="1" thickTop="1" thickBot="1" x14ac:dyDescent="0.3">
      <c r="A88" s="291"/>
      <c r="B88" s="338"/>
      <c r="C88" s="301"/>
      <c r="D88" s="301"/>
      <c r="E88" s="301"/>
      <c r="F88" s="320"/>
      <c r="G88" s="331"/>
      <c r="H88" s="305">
        <f>SUM(H83:H87)</f>
        <v>0</v>
      </c>
      <c r="I88" s="384">
        <f>SUM(I83:I87)</f>
        <v>0</v>
      </c>
      <c r="J88" s="453">
        <f>SUM(J83:J87)</f>
        <v>0</v>
      </c>
      <c r="K88" s="454"/>
      <c r="L88" s="455"/>
      <c r="M88" s="453">
        <f>SUM(M83:M87)</f>
        <v>0</v>
      </c>
      <c r="N88" s="454"/>
      <c r="O88" s="456"/>
      <c r="P88" s="453">
        <f>SUM(P83:P87)</f>
        <v>0</v>
      </c>
      <c r="Q88" s="454"/>
      <c r="R88" s="457"/>
      <c r="S88" s="453">
        <f>SUM(S83:S87)</f>
        <v>0</v>
      </c>
      <c r="T88" s="454"/>
      <c r="U88" s="456"/>
      <c r="V88" s="453">
        <f>SUM(V83:V87)</f>
        <v>0</v>
      </c>
      <c r="W88" s="456"/>
      <c r="X88" s="456"/>
      <c r="Y88" s="453">
        <f>SUM(Y83:Y87)</f>
        <v>0</v>
      </c>
      <c r="Z88" s="456"/>
      <c r="AA88" s="456"/>
      <c r="AB88" s="453">
        <f>SUM(AB83:AB87)</f>
        <v>0</v>
      </c>
      <c r="AC88" s="456"/>
      <c r="AD88" s="456"/>
      <c r="AE88" s="453">
        <f>SUM(AE83:AE87)</f>
        <v>0</v>
      </c>
      <c r="AF88" s="472">
        <f>SUM(L88+O88+R88+U88+X88+AA88+AD88)</f>
        <v>0</v>
      </c>
      <c r="AG88" s="306"/>
    </row>
    <row r="89" spans="1:33" s="1" customFormat="1" ht="17.25" thickTop="1" x14ac:dyDescent="0.25">
      <c r="A89" s="307"/>
      <c r="B89" s="340"/>
      <c r="C89" s="309"/>
      <c r="D89" s="309"/>
      <c r="E89" s="309"/>
      <c r="F89" s="310"/>
      <c r="G89" s="322"/>
      <c r="H89" s="277" t="s">
        <v>90</v>
      </c>
      <c r="I89" s="398"/>
      <c r="J89" s="419"/>
      <c r="K89" s="420"/>
      <c r="L89" s="429"/>
      <c r="M89" s="420"/>
      <c r="N89" s="420"/>
      <c r="O89" s="425"/>
      <c r="P89" s="430"/>
      <c r="Q89" s="431"/>
      <c r="R89" s="425"/>
      <c r="S89" s="424"/>
      <c r="T89" s="420"/>
      <c r="U89" s="425"/>
      <c r="V89" s="432"/>
      <c r="W89" s="432"/>
      <c r="X89" s="432"/>
      <c r="Y89" s="432"/>
      <c r="Z89" s="432"/>
      <c r="AA89" s="432"/>
      <c r="AB89" s="432"/>
      <c r="AC89" s="432"/>
      <c r="AD89" s="432"/>
      <c r="AE89" s="427"/>
      <c r="AF89" s="433"/>
    </row>
    <row r="90" spans="1:33" s="1" customFormat="1" ht="16.5" x14ac:dyDescent="0.25">
      <c r="A90" s="291"/>
      <c r="B90" s="336"/>
      <c r="C90" s="279"/>
      <c r="D90" s="279"/>
      <c r="E90" s="279"/>
      <c r="F90" s="280"/>
      <c r="G90" s="323"/>
      <c r="H90" s="324">
        <f>I90-J90-M90-P90-S90-V90-Y90-Y90-Y90-AB90</f>
        <v>0</v>
      </c>
      <c r="I90" s="350"/>
      <c r="J90" s="284"/>
      <c r="K90" s="285"/>
      <c r="L90" s="286"/>
      <c r="M90" s="351"/>
      <c r="N90" s="352"/>
      <c r="O90" s="287"/>
      <c r="P90" s="353"/>
      <c r="Q90" s="352"/>
      <c r="R90" s="354"/>
      <c r="S90" s="353"/>
      <c r="T90" s="352"/>
      <c r="U90" s="354"/>
      <c r="V90" s="354"/>
      <c r="W90" s="354"/>
      <c r="X90" s="354"/>
      <c r="Y90" s="354"/>
      <c r="Z90" s="354"/>
      <c r="AA90" s="354"/>
      <c r="AB90" s="354"/>
      <c r="AC90" s="354"/>
      <c r="AD90" s="354"/>
      <c r="AE90" s="289"/>
      <c r="AF90" s="298"/>
    </row>
    <row r="91" spans="1:33" s="1" customFormat="1" ht="16.5" x14ac:dyDescent="0.25">
      <c r="A91" s="291"/>
      <c r="B91" s="336"/>
      <c r="C91" s="279"/>
      <c r="D91" s="279"/>
      <c r="E91" s="279"/>
      <c r="F91" s="280"/>
      <c r="G91" s="323"/>
      <c r="H91" s="324">
        <f>I91-J91-M91-P91-S91-V91-Y91-Y91-Y91-AB91</f>
        <v>0</v>
      </c>
      <c r="I91" s="350"/>
      <c r="J91" s="314"/>
      <c r="K91" s="315"/>
      <c r="L91" s="347"/>
      <c r="M91" s="355"/>
      <c r="N91" s="358"/>
      <c r="O91" s="287"/>
      <c r="P91" s="318"/>
      <c r="Q91" s="358"/>
      <c r="R91" s="318"/>
      <c r="S91" s="318"/>
      <c r="T91" s="358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9"/>
      <c r="AF91" s="298"/>
    </row>
    <row r="92" spans="1:33" s="1" customFormat="1" ht="16.5" x14ac:dyDescent="0.25">
      <c r="A92" s="291"/>
      <c r="B92" s="337"/>
      <c r="C92" s="356"/>
      <c r="D92" s="356"/>
      <c r="E92" s="356"/>
      <c r="F92" s="357"/>
      <c r="G92" s="323"/>
      <c r="H92" s="324">
        <f>I92-J92-M92-P92-S92-V92-Y92-Y92-Y92-AB92</f>
        <v>0</v>
      </c>
      <c r="I92" s="350"/>
      <c r="J92" s="314"/>
      <c r="K92" s="315"/>
      <c r="L92" s="297"/>
      <c r="M92" s="318"/>
      <c r="N92" s="296"/>
      <c r="O92" s="318"/>
      <c r="P92" s="318"/>
      <c r="Q92" s="296"/>
      <c r="R92" s="318"/>
      <c r="S92" s="318"/>
      <c r="T92" s="296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9"/>
      <c r="AF92" s="298"/>
    </row>
    <row r="93" spans="1:33" s="1" customFormat="1" ht="16.5" x14ac:dyDescent="0.25">
      <c r="A93" s="291"/>
      <c r="B93" s="337"/>
      <c r="C93" s="356"/>
      <c r="D93" s="356"/>
      <c r="E93" s="356"/>
      <c r="F93" s="357"/>
      <c r="G93" s="323"/>
      <c r="H93" s="324">
        <f>I93-J93-M93-P93-S93-V93-Y93-Y93-Y93-AB93</f>
        <v>0</v>
      </c>
      <c r="I93" s="350"/>
      <c r="J93" s="314"/>
      <c r="K93" s="315"/>
      <c r="L93" s="297"/>
      <c r="M93" s="318"/>
      <c r="N93" s="296"/>
      <c r="O93" s="318"/>
      <c r="P93" s="318"/>
      <c r="Q93" s="296"/>
      <c r="R93" s="318"/>
      <c r="S93" s="318"/>
      <c r="T93" s="296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9"/>
      <c r="AF93" s="298"/>
    </row>
    <row r="94" spans="1:33" s="1" customFormat="1" ht="17.25" thickBot="1" x14ac:dyDescent="0.3">
      <c r="A94" s="291"/>
      <c r="B94" s="337"/>
      <c r="C94" s="279"/>
      <c r="D94" s="279"/>
      <c r="E94" s="279"/>
      <c r="F94" s="280"/>
      <c r="G94" s="323"/>
      <c r="H94" s="329">
        <f>I94-J94-M94-P94-S94-V94-Y94-Y94-Y94-AB94</f>
        <v>0</v>
      </c>
      <c r="I94" s="414"/>
      <c r="J94" s="459"/>
      <c r="K94" s="460"/>
      <c r="L94" s="489"/>
      <c r="M94" s="462"/>
      <c r="N94" s="463"/>
      <c r="O94" s="462"/>
      <c r="P94" s="462"/>
      <c r="Q94" s="463"/>
      <c r="R94" s="462"/>
      <c r="S94" s="462"/>
      <c r="T94" s="463"/>
      <c r="U94" s="464"/>
      <c r="V94" s="464"/>
      <c r="W94" s="464"/>
      <c r="X94" s="464"/>
      <c r="Y94" s="464"/>
      <c r="Z94" s="464"/>
      <c r="AA94" s="464"/>
      <c r="AB94" s="464"/>
      <c r="AC94" s="464"/>
      <c r="AD94" s="464"/>
      <c r="AE94" s="465"/>
      <c r="AF94" s="466"/>
    </row>
    <row r="95" spans="1:33" s="1" customFormat="1" thickTop="1" thickBot="1" x14ac:dyDescent="0.3">
      <c r="A95" s="291"/>
      <c r="B95" s="359"/>
      <c r="C95" s="302"/>
      <c r="D95" s="302"/>
      <c r="E95" s="302"/>
      <c r="F95" s="303"/>
      <c r="G95" s="360"/>
      <c r="H95" s="305">
        <f>SUM(H90:H94)</f>
        <v>0</v>
      </c>
      <c r="I95" s="384">
        <f>SUM(I90:I94)</f>
        <v>0</v>
      </c>
      <c r="J95" s="453">
        <f>SUM(J90:J94)</f>
        <v>0</v>
      </c>
      <c r="K95" s="454"/>
      <c r="L95" s="455"/>
      <c r="M95" s="453">
        <f>SUM(M90:M94)</f>
        <v>0</v>
      </c>
      <c r="N95" s="454"/>
      <c r="O95" s="456"/>
      <c r="P95" s="453">
        <f>SUM(P90:P94)</f>
        <v>0</v>
      </c>
      <c r="Q95" s="454"/>
      <c r="R95" s="457"/>
      <c r="S95" s="453">
        <f>SUM(S90:S94)</f>
        <v>0</v>
      </c>
      <c r="T95" s="454"/>
      <c r="U95" s="456"/>
      <c r="V95" s="453">
        <f>SUM(V90:V94)</f>
        <v>0</v>
      </c>
      <c r="W95" s="456"/>
      <c r="X95" s="456"/>
      <c r="Y95" s="453">
        <f>SUM(Y90:Y94)</f>
        <v>0</v>
      </c>
      <c r="Z95" s="456"/>
      <c r="AA95" s="456"/>
      <c r="AB95" s="453">
        <f>SUM(AB90:AB94)</f>
        <v>0</v>
      </c>
      <c r="AC95" s="456"/>
      <c r="AD95" s="456"/>
      <c r="AE95" s="453">
        <f>SUM(AE90:AE94)</f>
        <v>0</v>
      </c>
      <c r="AF95" s="472">
        <f>SUM(L95+O95+R95+U95+X95+AA95+AD95)</f>
        <v>0</v>
      </c>
      <c r="AG95" s="306"/>
    </row>
    <row r="96" spans="1:33" s="1" customFormat="1" ht="18.75" customHeight="1" thickTop="1" x14ac:dyDescent="0.25">
      <c r="A96" s="307"/>
      <c r="B96" s="340"/>
      <c r="C96" s="309"/>
      <c r="D96" s="309"/>
      <c r="E96" s="309"/>
      <c r="F96" s="310"/>
      <c r="G96" s="322"/>
      <c r="H96" s="277" t="s">
        <v>90</v>
      </c>
      <c r="I96" s="398"/>
      <c r="J96" s="419"/>
      <c r="K96" s="420"/>
      <c r="L96" s="421"/>
      <c r="M96" s="422"/>
      <c r="N96" s="420"/>
      <c r="O96" s="423"/>
      <c r="P96" s="422"/>
      <c r="Q96" s="420"/>
      <c r="R96" s="423"/>
      <c r="S96" s="424"/>
      <c r="T96" s="420"/>
      <c r="U96" s="425"/>
      <c r="V96" s="426"/>
      <c r="W96" s="426"/>
      <c r="X96" s="426"/>
      <c r="Y96" s="426"/>
      <c r="Z96" s="426"/>
      <c r="AA96" s="426"/>
      <c r="AB96" s="426"/>
      <c r="AC96" s="426"/>
      <c r="AD96" s="426"/>
      <c r="AE96" s="427"/>
      <c r="AF96" s="428"/>
    </row>
    <row r="97" spans="1:34" s="1" customFormat="1" ht="18.75" customHeight="1" x14ac:dyDescent="0.25">
      <c r="A97" s="291"/>
      <c r="B97" s="389"/>
      <c r="C97" s="390"/>
      <c r="D97" s="390"/>
      <c r="E97" s="390"/>
      <c r="F97" s="391"/>
      <c r="G97" s="392"/>
      <c r="H97" s="324">
        <f t="shared" ref="H97:H104" si="9">I97-J97-M97-P97-S97-V97-Y97-Y97-Y97-AB97</f>
        <v>0</v>
      </c>
      <c r="I97" s="361"/>
      <c r="J97" s="362"/>
      <c r="K97" s="362"/>
      <c r="L97" s="363"/>
      <c r="M97" s="364"/>
      <c r="N97" s="362"/>
      <c r="O97" s="365"/>
      <c r="P97" s="364"/>
      <c r="Q97" s="362"/>
      <c r="R97" s="365"/>
      <c r="S97" s="366"/>
      <c r="T97" s="362"/>
      <c r="U97" s="367"/>
      <c r="V97" s="368"/>
      <c r="W97" s="368"/>
      <c r="X97" s="368"/>
      <c r="Y97" s="368"/>
      <c r="Z97" s="368"/>
      <c r="AA97" s="368"/>
      <c r="AB97" s="368"/>
      <c r="AC97" s="368"/>
      <c r="AD97" s="368"/>
      <c r="AE97" s="369"/>
      <c r="AF97" s="370"/>
    </row>
    <row r="98" spans="1:34" s="1" customFormat="1" ht="18.75" customHeight="1" x14ac:dyDescent="0.25">
      <c r="A98" s="291"/>
      <c r="B98" s="389"/>
      <c r="C98" s="390"/>
      <c r="D98" s="390"/>
      <c r="E98" s="390"/>
      <c r="F98" s="391"/>
      <c r="G98" s="392"/>
      <c r="H98" s="324">
        <f t="shared" si="9"/>
        <v>0</v>
      </c>
      <c r="I98" s="361"/>
      <c r="J98" s="362"/>
      <c r="K98" s="362"/>
      <c r="L98" s="363"/>
      <c r="M98" s="364"/>
      <c r="N98" s="362"/>
      <c r="O98" s="365"/>
      <c r="P98" s="364"/>
      <c r="Q98" s="362"/>
      <c r="R98" s="365"/>
      <c r="S98" s="366"/>
      <c r="T98" s="362"/>
      <c r="U98" s="367"/>
      <c r="V98" s="368"/>
      <c r="W98" s="368"/>
      <c r="X98" s="368"/>
      <c r="Y98" s="368"/>
      <c r="Z98" s="368"/>
      <c r="AA98" s="368"/>
      <c r="AB98" s="368"/>
      <c r="AC98" s="368"/>
      <c r="AD98" s="368"/>
      <c r="AE98" s="369"/>
      <c r="AF98" s="370"/>
    </row>
    <row r="99" spans="1:34" s="1" customFormat="1" ht="18.75" customHeight="1" x14ac:dyDescent="0.25">
      <c r="A99" s="291"/>
      <c r="B99" s="389"/>
      <c r="C99" s="390"/>
      <c r="D99" s="390"/>
      <c r="E99" s="390"/>
      <c r="F99" s="391"/>
      <c r="G99" s="392"/>
      <c r="H99" s="324">
        <f t="shared" si="9"/>
        <v>0</v>
      </c>
      <c r="I99" s="361"/>
      <c r="J99" s="362"/>
      <c r="K99" s="362"/>
      <c r="L99" s="363"/>
      <c r="M99" s="364"/>
      <c r="N99" s="362"/>
      <c r="O99" s="365"/>
      <c r="P99" s="364"/>
      <c r="Q99" s="362"/>
      <c r="R99" s="365"/>
      <c r="S99" s="366"/>
      <c r="T99" s="362"/>
      <c r="U99" s="367"/>
      <c r="V99" s="368"/>
      <c r="W99" s="368"/>
      <c r="X99" s="368"/>
      <c r="Y99" s="368"/>
      <c r="Z99" s="368"/>
      <c r="AA99" s="368"/>
      <c r="AB99" s="368"/>
      <c r="AC99" s="368"/>
      <c r="AD99" s="368"/>
      <c r="AE99" s="369"/>
      <c r="AF99" s="370"/>
    </row>
    <row r="100" spans="1:34" s="1" customFormat="1" ht="18.75" customHeight="1" x14ac:dyDescent="0.25">
      <c r="A100" s="291"/>
      <c r="B100" s="389"/>
      <c r="C100" s="390"/>
      <c r="D100" s="390"/>
      <c r="E100" s="390"/>
      <c r="F100" s="391"/>
      <c r="G100" s="392"/>
      <c r="H100" s="324">
        <f t="shared" si="9"/>
        <v>0</v>
      </c>
      <c r="I100" s="361"/>
      <c r="J100" s="362"/>
      <c r="K100" s="362"/>
      <c r="L100" s="363"/>
      <c r="M100" s="364"/>
      <c r="N100" s="362"/>
      <c r="O100" s="365"/>
      <c r="P100" s="364"/>
      <c r="Q100" s="362"/>
      <c r="R100" s="365"/>
      <c r="S100" s="366"/>
      <c r="T100" s="362"/>
      <c r="U100" s="367"/>
      <c r="V100" s="368"/>
      <c r="W100" s="368"/>
      <c r="X100" s="368"/>
      <c r="Y100" s="368"/>
      <c r="Z100" s="368"/>
      <c r="AA100" s="368"/>
      <c r="AB100" s="368"/>
      <c r="AC100" s="368"/>
      <c r="AD100" s="368"/>
      <c r="AE100" s="369"/>
      <c r="AF100" s="370"/>
    </row>
    <row r="101" spans="1:34" s="1" customFormat="1" ht="18.75" customHeight="1" x14ac:dyDescent="0.25">
      <c r="A101" s="291"/>
      <c r="B101" s="336"/>
      <c r="C101" s="279"/>
      <c r="D101" s="279"/>
      <c r="E101" s="279"/>
      <c r="F101" s="280"/>
      <c r="G101" s="323"/>
      <c r="H101" s="324">
        <f t="shared" si="9"/>
        <v>0</v>
      </c>
      <c r="I101" s="361"/>
      <c r="J101" s="362"/>
      <c r="K101" s="362"/>
      <c r="L101" s="363"/>
      <c r="M101" s="364"/>
      <c r="N101" s="362"/>
      <c r="O101" s="365"/>
      <c r="P101" s="364"/>
      <c r="Q101" s="362"/>
      <c r="R101" s="365"/>
      <c r="S101" s="366"/>
      <c r="T101" s="362"/>
      <c r="U101" s="367"/>
      <c r="V101" s="368"/>
      <c r="W101" s="368"/>
      <c r="X101" s="368"/>
      <c r="Y101" s="368"/>
      <c r="Z101" s="368"/>
      <c r="AA101" s="368"/>
      <c r="AB101" s="368"/>
      <c r="AC101" s="368"/>
      <c r="AD101" s="368"/>
      <c r="AE101" s="369"/>
      <c r="AF101" s="370"/>
    </row>
    <row r="102" spans="1:34" s="1" customFormat="1" ht="18.75" customHeight="1" x14ac:dyDescent="0.25">
      <c r="A102" s="291"/>
      <c r="B102" s="336"/>
      <c r="C102" s="279"/>
      <c r="D102" s="279"/>
      <c r="E102" s="279"/>
      <c r="F102" s="280"/>
      <c r="G102" s="323"/>
      <c r="H102" s="324">
        <f t="shared" si="9"/>
        <v>0</v>
      </c>
      <c r="I102" s="361"/>
      <c r="J102" s="362"/>
      <c r="K102" s="362"/>
      <c r="L102" s="363"/>
      <c r="M102" s="364"/>
      <c r="N102" s="362"/>
      <c r="O102" s="365"/>
      <c r="P102" s="364"/>
      <c r="Q102" s="362"/>
      <c r="R102" s="365"/>
      <c r="S102" s="366"/>
      <c r="T102" s="362"/>
      <c r="U102" s="367"/>
      <c r="V102" s="368"/>
      <c r="W102" s="368"/>
      <c r="X102" s="368"/>
      <c r="Y102" s="368"/>
      <c r="Z102" s="368"/>
      <c r="AA102" s="368"/>
      <c r="AB102" s="368"/>
      <c r="AC102" s="368"/>
      <c r="AD102" s="368"/>
      <c r="AE102" s="369"/>
      <c r="AF102" s="370"/>
    </row>
    <row r="103" spans="1:34" s="1" customFormat="1" ht="18.75" customHeight="1" x14ac:dyDescent="0.25">
      <c r="A103" s="291"/>
      <c r="B103" s="336"/>
      <c r="C103" s="279"/>
      <c r="D103" s="279"/>
      <c r="E103" s="279"/>
      <c r="F103" s="280"/>
      <c r="G103" s="323"/>
      <c r="H103" s="324">
        <f t="shared" si="9"/>
        <v>0</v>
      </c>
      <c r="I103" s="361"/>
      <c r="J103" s="362"/>
      <c r="K103" s="362"/>
      <c r="L103" s="363"/>
      <c r="M103" s="364"/>
      <c r="N103" s="362"/>
      <c r="O103" s="365"/>
      <c r="P103" s="364"/>
      <c r="Q103" s="362"/>
      <c r="R103" s="365"/>
      <c r="S103" s="366"/>
      <c r="T103" s="362"/>
      <c r="U103" s="367"/>
      <c r="V103" s="368"/>
      <c r="W103" s="368"/>
      <c r="X103" s="368"/>
      <c r="Y103" s="368"/>
      <c r="Z103" s="368"/>
      <c r="AA103" s="368"/>
      <c r="AB103" s="368"/>
      <c r="AC103" s="368"/>
      <c r="AD103" s="368"/>
      <c r="AE103" s="369"/>
      <c r="AF103" s="370"/>
    </row>
    <row r="104" spans="1:34" s="1" customFormat="1" ht="17.25" thickBot="1" x14ac:dyDescent="0.3">
      <c r="A104" s="291"/>
      <c r="B104" s="336"/>
      <c r="C104" s="279"/>
      <c r="D104" s="279"/>
      <c r="E104" s="279"/>
      <c r="F104" s="280"/>
      <c r="G104" s="323"/>
      <c r="H104" s="329">
        <f t="shared" si="9"/>
        <v>0</v>
      </c>
      <c r="I104" s="411"/>
      <c r="J104" s="507"/>
      <c r="K104" s="507"/>
      <c r="L104" s="508"/>
      <c r="M104" s="509"/>
      <c r="N104" s="507"/>
      <c r="O104" s="508"/>
      <c r="P104" s="510"/>
      <c r="Q104" s="507"/>
      <c r="R104" s="510"/>
      <c r="S104" s="510"/>
      <c r="T104" s="507"/>
      <c r="U104" s="508"/>
      <c r="V104" s="511"/>
      <c r="W104" s="508"/>
      <c r="X104" s="508"/>
      <c r="Y104" s="508"/>
      <c r="Z104" s="508"/>
      <c r="AA104" s="508"/>
      <c r="AB104" s="508"/>
      <c r="AC104" s="508"/>
      <c r="AD104" s="508"/>
      <c r="AE104" s="510"/>
      <c r="AF104" s="512"/>
      <c r="AG104" s="346"/>
      <c r="AH104" s="346"/>
    </row>
    <row r="105" spans="1:34" s="388" customFormat="1" ht="19.5" customHeight="1" thickTop="1" thickBot="1" x14ac:dyDescent="0.3">
      <c r="A105" s="379"/>
      <c r="B105" s="380"/>
      <c r="C105" s="381"/>
      <c r="D105" s="381"/>
      <c r="E105" s="381"/>
      <c r="F105" s="382"/>
      <c r="G105" s="383"/>
      <c r="H105" s="393">
        <f>SUM(H97:H104)</f>
        <v>0</v>
      </c>
      <c r="I105" s="502">
        <f>SUM(I97:I104)</f>
        <v>0</v>
      </c>
      <c r="J105" s="503">
        <f>SUM(J97:J104)</f>
        <v>0</v>
      </c>
      <c r="K105" s="371"/>
      <c r="L105" s="504"/>
      <c r="M105" s="503">
        <f>SUM(M97:M104)</f>
        <v>0</v>
      </c>
      <c r="N105" s="371"/>
      <c r="O105" s="504"/>
      <c r="P105" s="503">
        <f>SUM(P97:P104)</f>
        <v>0</v>
      </c>
      <c r="Q105" s="385"/>
      <c r="R105" s="505"/>
      <c r="S105" s="503">
        <f>SUM(S97:S104)</f>
        <v>0</v>
      </c>
      <c r="T105" s="385"/>
      <c r="U105" s="506"/>
      <c r="V105" s="503">
        <f>SUM(V97:V104)</f>
        <v>0</v>
      </c>
      <c r="W105" s="386"/>
      <c r="X105" s="506"/>
      <c r="Y105" s="503">
        <f>SUM(Y97:Y104)</f>
        <v>0</v>
      </c>
      <c r="Z105" s="386"/>
      <c r="AA105" s="506"/>
      <c r="AB105" s="503">
        <f>SUM(AB97:AB104)</f>
        <v>0</v>
      </c>
      <c r="AC105" s="386"/>
      <c r="AD105" s="506"/>
      <c r="AE105" s="503">
        <f>SUM(AE97:AE104)</f>
        <v>0</v>
      </c>
      <c r="AF105" s="472">
        <f>SUM(L105+O105+R105+U105+X105+AA105+AD105)</f>
        <v>0</v>
      </c>
      <c r="AG105" s="387"/>
      <c r="AH105" s="387"/>
    </row>
    <row r="106" spans="1:34" ht="35.25" customHeight="1" thickBot="1" x14ac:dyDescent="0.3">
      <c r="A106" s="374"/>
      <c r="B106" s="375"/>
      <c r="C106" s="376"/>
      <c r="D106" s="376"/>
      <c r="E106" s="376"/>
      <c r="F106" s="376"/>
      <c r="G106" s="377" t="s">
        <v>96</v>
      </c>
      <c r="H106" s="378">
        <f>SUM(H11+H21+H30+H42+H50+H58+H69+H81+H88+H95++H105)</f>
        <v>0</v>
      </c>
      <c r="I106" s="494">
        <f>SUM(I11+I21+I30+I42+I50+I58+I69+I81+I88+I95++I105)</f>
        <v>0</v>
      </c>
      <c r="J106" s="495">
        <f>SUM(J11+J21+J30+J42+J50+J58+J69+J81+J88+J95+J105)</f>
        <v>0</v>
      </c>
      <c r="K106" s="496"/>
      <c r="L106" s="497">
        <f>SUM(L11+L21+L30+L42+L50+L58+L69++L81+L88+L95+L104)</f>
        <v>0</v>
      </c>
      <c r="M106" s="495">
        <f>SUM(M11+M21+M30+M42+M50+M58+M69+M81+M88+M95+M105)</f>
        <v>0</v>
      </c>
      <c r="N106" s="496"/>
      <c r="O106" s="497">
        <f>SUM(O11+O21+O30+O42+O50+O58+O69++O81+O88+O95+O104)</f>
        <v>0</v>
      </c>
      <c r="P106" s="495">
        <f>SUM(P11+P21+P30+P42+P50+P58+P69+P81+P88+P95+P105)</f>
        <v>0</v>
      </c>
      <c r="Q106" s="496"/>
      <c r="R106" s="497">
        <f>SUM(R11+R21+R30+R42+R50+R58+R69++R81+R88+R95+R104)</f>
        <v>0</v>
      </c>
      <c r="S106" s="495">
        <f>SUM(S11+S21+S30+S42+S50+S58+S69+S81+S88+S95+S105)</f>
        <v>0</v>
      </c>
      <c r="T106" s="496"/>
      <c r="U106" s="497">
        <f>SUM(U11+U21+U30+U42+U50+U58+U69++U81+U88+U95+U104)</f>
        <v>0</v>
      </c>
      <c r="V106" s="495">
        <f>SUM(V11+V21+V30+V42+V50+V58+V69+V81+V88+V95+V105)</f>
        <v>0</v>
      </c>
      <c r="W106" s="498"/>
      <c r="X106" s="499">
        <f>SUM(X11+X21+X30+X42+X50+X58+X69+X81+X88+X95+X105)</f>
        <v>0</v>
      </c>
      <c r="Y106" s="495">
        <f>SUM(Y11+Y21+Y30+Y42+Y50+Y58+Y69+Y81+Y88+Y95+Y105)</f>
        <v>0</v>
      </c>
      <c r="Z106" s="498"/>
      <c r="AA106" s="499">
        <f>SUM(AA11+AA21+AA30+AA42+AA50+AA58+AA69+AA81+AA88+AA95+AA105)</f>
        <v>0</v>
      </c>
      <c r="AB106" s="495">
        <f>SUM(AB11+AB21+AB30+AB42+AB50+AB58+AB69+AB81+AB88+AB95+AB105)</f>
        <v>0</v>
      </c>
      <c r="AC106" s="498"/>
      <c r="AD106" s="499">
        <f>SUM(AD11+AD21+AD30+AD42+AD50+AD58+AD69+AD81+AD88+AD95+AD105)</f>
        <v>0</v>
      </c>
      <c r="AE106" s="501">
        <f>SUM(AE11+AE21+AE30+AE42+AE50+AE58+AE69+AE81+AE88+AE95+AE105)</f>
        <v>0</v>
      </c>
      <c r="AF106" s="500">
        <f>SUM(AF11+AF21+AF30+AF42+AF50+AF58+AF69+AF81+AF88+AF95+AF105)</f>
        <v>0</v>
      </c>
      <c r="AH106" s="266"/>
    </row>
    <row r="107" spans="1:34" ht="36" x14ac:dyDescent="0.25">
      <c r="G107" s="62" t="s">
        <v>87</v>
      </c>
      <c r="H107" s="372"/>
      <c r="AD107" s="263" t="s">
        <v>88</v>
      </c>
      <c r="AE107" s="264">
        <f>AE105+AE95+AE88+AE81+AE69+AE58+AE50+AE42+AE30+AE21+AE11</f>
        <v>0</v>
      </c>
      <c r="AF107" s="265">
        <f>AF105+AF95+AF88+AF81+AF69+AF58+AF50+AF42+AF30+AF21+AF11</f>
        <v>0</v>
      </c>
    </row>
    <row r="108" spans="1:34" x14ac:dyDescent="0.25">
      <c r="H108" s="373"/>
    </row>
    <row r="109" spans="1:34" x14ac:dyDescent="0.25">
      <c r="H109" s="373"/>
    </row>
    <row r="110" spans="1:34" x14ac:dyDescent="0.25">
      <c r="H110" s="373"/>
    </row>
    <row r="111" spans="1:34" x14ac:dyDescent="0.25">
      <c r="H111" s="373"/>
    </row>
    <row r="112" spans="1:34" x14ac:dyDescent="0.25">
      <c r="H112" s="373"/>
    </row>
    <row r="113" spans="8:8" x14ac:dyDescent="0.25">
      <c r="H113" s="373"/>
    </row>
    <row r="114" spans="8:8" x14ac:dyDescent="0.25">
      <c r="H114" s="373"/>
    </row>
    <row r="115" spans="8:8" x14ac:dyDescent="0.25">
      <c r="H115" s="373"/>
    </row>
    <row r="116" spans="8:8" x14ac:dyDescent="0.25">
      <c r="H116" s="373"/>
    </row>
    <row r="117" spans="8:8" x14ac:dyDescent="0.25">
      <c r="H117" s="373"/>
    </row>
    <row r="118" spans="8:8" x14ac:dyDescent="0.25">
      <c r="H118" s="373"/>
    </row>
    <row r="119" spans="8:8" x14ac:dyDescent="0.25">
      <c r="H119" s="373"/>
    </row>
    <row r="120" spans="8:8" x14ac:dyDescent="0.25">
      <c r="H120" s="373"/>
    </row>
    <row r="121" spans="8:8" x14ac:dyDescent="0.25">
      <c r="H121" s="373"/>
    </row>
    <row r="122" spans="8:8" x14ac:dyDescent="0.25">
      <c r="H122" s="373"/>
    </row>
    <row r="123" spans="8:8" x14ac:dyDescent="0.25">
      <c r="H123" s="373"/>
    </row>
    <row r="124" spans="8:8" x14ac:dyDescent="0.25">
      <c r="H124" s="373"/>
    </row>
    <row r="125" spans="8:8" x14ac:dyDescent="0.25">
      <c r="H125" s="373"/>
    </row>
    <row r="126" spans="8:8" x14ac:dyDescent="0.25">
      <c r="H126" s="373"/>
    </row>
    <row r="127" spans="8:8" x14ac:dyDescent="0.25">
      <c r="H127" s="373"/>
    </row>
    <row r="128" spans="8:8" x14ac:dyDescent="0.25">
      <c r="H128" s="373"/>
    </row>
    <row r="129" spans="8:8" x14ac:dyDescent="0.25">
      <c r="H129" s="373"/>
    </row>
    <row r="130" spans="8:8" x14ac:dyDescent="0.25">
      <c r="H130" s="373"/>
    </row>
    <row r="131" spans="8:8" x14ac:dyDescent="0.25">
      <c r="H131" s="373"/>
    </row>
    <row r="132" spans="8:8" x14ac:dyDescent="0.25">
      <c r="H132" s="373"/>
    </row>
    <row r="133" spans="8:8" x14ac:dyDescent="0.25">
      <c r="H133" s="373"/>
    </row>
    <row r="134" spans="8:8" x14ac:dyDescent="0.25">
      <c r="H134" s="373"/>
    </row>
    <row r="135" spans="8:8" x14ac:dyDescent="0.25">
      <c r="H135" s="373"/>
    </row>
    <row r="136" spans="8:8" x14ac:dyDescent="0.25">
      <c r="H136" s="373"/>
    </row>
    <row r="137" spans="8:8" x14ac:dyDescent="0.25">
      <c r="H137" s="373"/>
    </row>
    <row r="138" spans="8:8" x14ac:dyDescent="0.25">
      <c r="H138" s="373"/>
    </row>
    <row r="139" spans="8:8" x14ac:dyDescent="0.25">
      <c r="H139" s="373"/>
    </row>
    <row r="140" spans="8:8" x14ac:dyDescent="0.25">
      <c r="H140" s="373"/>
    </row>
    <row r="141" spans="8:8" x14ac:dyDescent="0.25">
      <c r="H141" s="373"/>
    </row>
    <row r="142" spans="8:8" x14ac:dyDescent="0.25">
      <c r="H142" s="373"/>
    </row>
    <row r="143" spans="8:8" x14ac:dyDescent="0.25">
      <c r="H143" s="373"/>
    </row>
    <row r="144" spans="8:8" x14ac:dyDescent="0.25">
      <c r="H144" s="373"/>
    </row>
    <row r="145" spans="8:8" x14ac:dyDescent="0.25">
      <c r="H145" s="373"/>
    </row>
    <row r="146" spans="8:8" x14ac:dyDescent="0.25">
      <c r="H146" s="373"/>
    </row>
    <row r="147" spans="8:8" x14ac:dyDescent="0.25">
      <c r="H147" s="373"/>
    </row>
    <row r="148" spans="8:8" x14ac:dyDescent="0.25">
      <c r="H148" s="373"/>
    </row>
    <row r="149" spans="8:8" x14ac:dyDescent="0.25">
      <c r="H149" s="373"/>
    </row>
    <row r="150" spans="8:8" x14ac:dyDescent="0.25">
      <c r="H150" s="373"/>
    </row>
    <row r="151" spans="8:8" x14ac:dyDescent="0.25">
      <c r="H151" s="373"/>
    </row>
    <row r="152" spans="8:8" x14ac:dyDescent="0.25">
      <c r="H152" s="373"/>
    </row>
    <row r="153" spans="8:8" x14ac:dyDescent="0.25">
      <c r="H153" s="373"/>
    </row>
    <row r="154" spans="8:8" x14ac:dyDescent="0.25">
      <c r="H154" s="373"/>
    </row>
    <row r="155" spans="8:8" x14ac:dyDescent="0.25">
      <c r="H155" s="373"/>
    </row>
    <row r="156" spans="8:8" x14ac:dyDescent="0.25">
      <c r="H156" s="373"/>
    </row>
    <row r="157" spans="8:8" x14ac:dyDescent="0.25">
      <c r="H157" s="373"/>
    </row>
    <row r="158" spans="8:8" x14ac:dyDescent="0.25">
      <c r="H158" s="373"/>
    </row>
    <row r="159" spans="8:8" x14ac:dyDescent="0.25">
      <c r="H159" s="373"/>
    </row>
    <row r="160" spans="8:8" x14ac:dyDescent="0.25">
      <c r="H160" s="373"/>
    </row>
    <row r="161" spans="8:8" x14ac:dyDescent="0.25">
      <c r="H161" s="373"/>
    </row>
    <row r="162" spans="8:8" x14ac:dyDescent="0.25">
      <c r="H162" s="373"/>
    </row>
    <row r="163" spans="8:8" x14ac:dyDescent="0.25">
      <c r="H163" s="373"/>
    </row>
    <row r="164" spans="8:8" x14ac:dyDescent="0.25">
      <c r="H164" s="373"/>
    </row>
    <row r="165" spans="8:8" x14ac:dyDescent="0.25">
      <c r="H165" s="373"/>
    </row>
    <row r="166" spans="8:8" x14ac:dyDescent="0.25">
      <c r="H166" s="373"/>
    </row>
    <row r="167" spans="8:8" x14ac:dyDescent="0.25">
      <c r="H167" s="373"/>
    </row>
    <row r="168" spans="8:8" x14ac:dyDescent="0.25">
      <c r="H168" s="373"/>
    </row>
    <row r="169" spans="8:8" x14ac:dyDescent="0.25">
      <c r="H169" s="373"/>
    </row>
    <row r="170" spans="8:8" x14ac:dyDescent="0.25">
      <c r="H170" s="373"/>
    </row>
    <row r="171" spans="8:8" x14ac:dyDescent="0.25">
      <c r="H171" s="373"/>
    </row>
    <row r="172" spans="8:8" x14ac:dyDescent="0.25">
      <c r="H172" s="373"/>
    </row>
    <row r="173" spans="8:8" x14ac:dyDescent="0.25">
      <c r="H173" s="373"/>
    </row>
    <row r="174" spans="8:8" x14ac:dyDescent="0.25">
      <c r="H174" s="373"/>
    </row>
    <row r="175" spans="8:8" x14ac:dyDescent="0.25">
      <c r="H175" s="373"/>
    </row>
    <row r="176" spans="8:8" x14ac:dyDescent="0.25">
      <c r="H176" s="373"/>
    </row>
    <row r="177" spans="8:8" x14ac:dyDescent="0.25">
      <c r="H177" s="373"/>
    </row>
    <row r="178" spans="8:8" x14ac:dyDescent="0.25">
      <c r="H178" s="373"/>
    </row>
    <row r="179" spans="8:8" x14ac:dyDescent="0.25">
      <c r="H179" s="373"/>
    </row>
    <row r="180" spans="8:8" x14ac:dyDescent="0.25">
      <c r="H180" s="373"/>
    </row>
    <row r="181" spans="8:8" x14ac:dyDescent="0.25">
      <c r="H181" s="373"/>
    </row>
    <row r="182" spans="8:8" x14ac:dyDescent="0.25">
      <c r="H182" s="373"/>
    </row>
    <row r="183" spans="8:8" x14ac:dyDescent="0.25">
      <c r="H183" s="373"/>
    </row>
    <row r="184" spans="8:8" x14ac:dyDescent="0.25">
      <c r="H184" s="373"/>
    </row>
    <row r="185" spans="8:8" x14ac:dyDescent="0.25">
      <c r="H185" s="373"/>
    </row>
    <row r="186" spans="8:8" x14ac:dyDescent="0.25">
      <c r="H186" s="373"/>
    </row>
    <row r="187" spans="8:8" x14ac:dyDescent="0.25">
      <c r="H187" s="373"/>
    </row>
    <row r="188" spans="8:8" x14ac:dyDescent="0.25">
      <c r="H188" s="373"/>
    </row>
    <row r="189" spans="8:8" x14ac:dyDescent="0.25">
      <c r="H189" s="373"/>
    </row>
    <row r="190" spans="8:8" x14ac:dyDescent="0.25">
      <c r="H190" s="373"/>
    </row>
    <row r="191" spans="8:8" x14ac:dyDescent="0.25">
      <c r="H191" s="373"/>
    </row>
    <row r="192" spans="8:8" x14ac:dyDescent="0.25">
      <c r="H192" s="373"/>
    </row>
    <row r="193" spans="8:8" x14ac:dyDescent="0.25">
      <c r="H193" s="373"/>
    </row>
    <row r="194" spans="8:8" x14ac:dyDescent="0.25">
      <c r="H194" s="373"/>
    </row>
    <row r="195" spans="8:8" x14ac:dyDescent="0.25">
      <c r="H195" s="373"/>
    </row>
    <row r="196" spans="8:8" x14ac:dyDescent="0.25">
      <c r="H196" s="373"/>
    </row>
    <row r="197" spans="8:8" x14ac:dyDescent="0.25">
      <c r="H197" s="373"/>
    </row>
    <row r="198" spans="8:8" x14ac:dyDescent="0.25">
      <c r="H198" s="373"/>
    </row>
    <row r="199" spans="8:8" x14ac:dyDescent="0.25">
      <c r="H199" s="373"/>
    </row>
    <row r="200" spans="8:8" x14ac:dyDescent="0.25">
      <c r="H200" s="373"/>
    </row>
    <row r="201" spans="8:8" x14ac:dyDescent="0.25">
      <c r="H201" s="373"/>
    </row>
    <row r="202" spans="8:8" x14ac:dyDescent="0.25">
      <c r="H202" s="373"/>
    </row>
    <row r="203" spans="8:8" x14ac:dyDescent="0.25">
      <c r="H203" s="373"/>
    </row>
    <row r="204" spans="8:8" x14ac:dyDescent="0.25">
      <c r="H204" s="373"/>
    </row>
    <row r="205" spans="8:8" x14ac:dyDescent="0.25">
      <c r="H205" s="373"/>
    </row>
    <row r="206" spans="8:8" x14ac:dyDescent="0.25">
      <c r="H206" s="373"/>
    </row>
    <row r="207" spans="8:8" x14ac:dyDescent="0.25">
      <c r="H207" s="373"/>
    </row>
    <row r="208" spans="8:8" x14ac:dyDescent="0.25">
      <c r="H208" s="373"/>
    </row>
    <row r="209" spans="8:8" x14ac:dyDescent="0.25">
      <c r="H209" s="373"/>
    </row>
    <row r="210" spans="8:8" x14ac:dyDescent="0.25">
      <c r="H210" s="373"/>
    </row>
    <row r="211" spans="8:8" x14ac:dyDescent="0.25">
      <c r="H211" s="373"/>
    </row>
    <row r="212" spans="8:8" x14ac:dyDescent="0.25">
      <c r="H212" s="373"/>
    </row>
    <row r="213" spans="8:8" x14ac:dyDescent="0.25">
      <c r="H213" s="373"/>
    </row>
    <row r="214" spans="8:8" x14ac:dyDescent="0.25">
      <c r="H214" s="373"/>
    </row>
    <row r="215" spans="8:8" x14ac:dyDescent="0.25">
      <c r="H215" s="373"/>
    </row>
    <row r="216" spans="8:8" x14ac:dyDescent="0.25">
      <c r="H216" s="373"/>
    </row>
    <row r="217" spans="8:8" x14ac:dyDescent="0.25">
      <c r="H217" s="373"/>
    </row>
    <row r="218" spans="8:8" x14ac:dyDescent="0.25">
      <c r="H218" s="373"/>
    </row>
    <row r="219" spans="8:8" x14ac:dyDescent="0.25">
      <c r="H219" s="373"/>
    </row>
    <row r="220" spans="8:8" x14ac:dyDescent="0.25">
      <c r="H220" s="373"/>
    </row>
    <row r="221" spans="8:8" x14ac:dyDescent="0.25">
      <c r="H221" s="373"/>
    </row>
    <row r="222" spans="8:8" x14ac:dyDescent="0.25">
      <c r="H222" s="373"/>
    </row>
    <row r="223" spans="8:8" x14ac:dyDescent="0.25">
      <c r="H223" s="373"/>
    </row>
    <row r="224" spans="8:8" x14ac:dyDescent="0.25">
      <c r="H224" s="373"/>
    </row>
    <row r="225" spans="8:8" x14ac:dyDescent="0.25">
      <c r="H225" s="373"/>
    </row>
    <row r="226" spans="8:8" x14ac:dyDescent="0.25">
      <c r="H226" s="373"/>
    </row>
    <row r="227" spans="8:8" x14ac:dyDescent="0.25">
      <c r="H227" s="373"/>
    </row>
    <row r="228" spans="8:8" x14ac:dyDescent="0.25">
      <c r="H228" s="373"/>
    </row>
    <row r="229" spans="8:8" x14ac:dyDescent="0.25">
      <c r="H229" s="373"/>
    </row>
    <row r="230" spans="8:8" x14ac:dyDescent="0.25">
      <c r="H230" s="373"/>
    </row>
    <row r="231" spans="8:8" x14ac:dyDescent="0.25">
      <c r="H231" s="373"/>
    </row>
    <row r="232" spans="8:8" x14ac:dyDescent="0.25">
      <c r="H232" s="373"/>
    </row>
    <row r="233" spans="8:8" x14ac:dyDescent="0.25">
      <c r="H233" s="373"/>
    </row>
    <row r="234" spans="8:8" x14ac:dyDescent="0.25">
      <c r="H234" s="373"/>
    </row>
    <row r="235" spans="8:8" x14ac:dyDescent="0.25">
      <c r="H235" s="373"/>
    </row>
    <row r="236" spans="8:8" x14ac:dyDescent="0.25">
      <c r="H236" s="373"/>
    </row>
    <row r="237" spans="8:8" x14ac:dyDescent="0.25">
      <c r="H237" s="373"/>
    </row>
    <row r="238" spans="8:8" x14ac:dyDescent="0.25">
      <c r="H238" s="373"/>
    </row>
    <row r="239" spans="8:8" x14ac:dyDescent="0.25">
      <c r="H239" s="373"/>
    </row>
    <row r="240" spans="8:8" x14ac:dyDescent="0.25">
      <c r="H240" s="373"/>
    </row>
    <row r="241" spans="8:8" x14ac:dyDescent="0.25">
      <c r="H241" s="373"/>
    </row>
    <row r="242" spans="8:8" x14ac:dyDescent="0.25">
      <c r="H242" s="373"/>
    </row>
    <row r="243" spans="8:8" x14ac:dyDescent="0.25">
      <c r="H243" s="373"/>
    </row>
    <row r="244" spans="8:8" x14ac:dyDescent="0.25">
      <c r="H244" s="373"/>
    </row>
    <row r="245" spans="8:8" x14ac:dyDescent="0.25">
      <c r="H245" s="373"/>
    </row>
    <row r="246" spans="8:8" x14ac:dyDescent="0.25">
      <c r="H246" s="373"/>
    </row>
    <row r="247" spans="8:8" x14ac:dyDescent="0.25">
      <c r="H247" s="373"/>
    </row>
    <row r="248" spans="8:8" x14ac:dyDescent="0.25">
      <c r="H248" s="373"/>
    </row>
    <row r="249" spans="8:8" x14ac:dyDescent="0.25">
      <c r="H249" s="373"/>
    </row>
    <row r="250" spans="8:8" x14ac:dyDescent="0.25">
      <c r="H250" s="373"/>
    </row>
    <row r="251" spans="8:8" x14ac:dyDescent="0.25">
      <c r="H251" s="373"/>
    </row>
    <row r="252" spans="8:8" x14ac:dyDescent="0.25">
      <c r="H252" s="373"/>
    </row>
    <row r="253" spans="8:8" x14ac:dyDescent="0.25">
      <c r="H253" s="373"/>
    </row>
    <row r="254" spans="8:8" x14ac:dyDescent="0.25">
      <c r="H254" s="373"/>
    </row>
    <row r="255" spans="8:8" x14ac:dyDescent="0.25">
      <c r="H255" s="373"/>
    </row>
    <row r="256" spans="8:8" x14ac:dyDescent="0.25">
      <c r="H256" s="373"/>
    </row>
    <row r="257" spans="8:8" x14ac:dyDescent="0.25">
      <c r="H257" s="373"/>
    </row>
    <row r="258" spans="8:8" x14ac:dyDescent="0.25">
      <c r="H258" s="373"/>
    </row>
    <row r="259" spans="8:8" x14ac:dyDescent="0.25">
      <c r="H259" s="373"/>
    </row>
    <row r="260" spans="8:8" x14ac:dyDescent="0.25">
      <c r="H260" s="373"/>
    </row>
    <row r="261" spans="8:8" x14ac:dyDescent="0.25">
      <c r="H261" s="373"/>
    </row>
    <row r="262" spans="8:8" x14ac:dyDescent="0.25">
      <c r="H262" s="373"/>
    </row>
    <row r="263" spans="8:8" x14ac:dyDescent="0.25">
      <c r="H263" s="373"/>
    </row>
    <row r="264" spans="8:8" x14ac:dyDescent="0.25">
      <c r="H264" s="373"/>
    </row>
    <row r="265" spans="8:8" x14ac:dyDescent="0.25">
      <c r="H265" s="373"/>
    </row>
    <row r="266" spans="8:8" x14ac:dyDescent="0.25">
      <c r="H266" s="373"/>
    </row>
    <row r="267" spans="8:8" x14ac:dyDescent="0.25">
      <c r="H267" s="373"/>
    </row>
    <row r="268" spans="8:8" x14ac:dyDescent="0.25">
      <c r="H268" s="373"/>
    </row>
    <row r="269" spans="8:8" x14ac:dyDescent="0.25">
      <c r="H269" s="373"/>
    </row>
    <row r="270" spans="8:8" x14ac:dyDescent="0.25">
      <c r="H270" s="373"/>
    </row>
    <row r="271" spans="8:8" x14ac:dyDescent="0.25">
      <c r="H271" s="373"/>
    </row>
    <row r="272" spans="8:8" x14ac:dyDescent="0.25">
      <c r="H272" s="373"/>
    </row>
    <row r="273" spans="8:8" x14ac:dyDescent="0.25">
      <c r="H273" s="373"/>
    </row>
    <row r="274" spans="8:8" x14ac:dyDescent="0.25">
      <c r="H274" s="373"/>
    </row>
    <row r="275" spans="8:8" x14ac:dyDescent="0.25">
      <c r="H275" s="373"/>
    </row>
    <row r="276" spans="8:8" x14ac:dyDescent="0.25">
      <c r="H276" s="373"/>
    </row>
    <row r="277" spans="8:8" x14ac:dyDescent="0.25">
      <c r="H277" s="373"/>
    </row>
    <row r="278" spans="8:8" x14ac:dyDescent="0.25">
      <c r="H278" s="373"/>
    </row>
    <row r="279" spans="8:8" x14ac:dyDescent="0.25">
      <c r="H279" s="373"/>
    </row>
    <row r="280" spans="8:8" x14ac:dyDescent="0.25">
      <c r="H280" s="373"/>
    </row>
    <row r="281" spans="8:8" x14ac:dyDescent="0.25">
      <c r="H281" s="373"/>
    </row>
    <row r="282" spans="8:8" x14ac:dyDescent="0.25">
      <c r="H282" s="373"/>
    </row>
    <row r="283" spans="8:8" x14ac:dyDescent="0.25">
      <c r="H283" s="373"/>
    </row>
    <row r="284" spans="8:8" x14ac:dyDescent="0.25">
      <c r="H284" s="373"/>
    </row>
    <row r="285" spans="8:8" x14ac:dyDescent="0.25">
      <c r="H285" s="373"/>
    </row>
    <row r="286" spans="8:8" x14ac:dyDescent="0.25">
      <c r="H286" s="373"/>
    </row>
    <row r="287" spans="8:8" x14ac:dyDescent="0.25">
      <c r="H287" s="373"/>
    </row>
    <row r="288" spans="8:8" x14ac:dyDescent="0.25">
      <c r="H288" s="373"/>
    </row>
    <row r="289" spans="8:8" x14ac:dyDescent="0.25">
      <c r="H289" s="373"/>
    </row>
    <row r="290" spans="8:8" x14ac:dyDescent="0.25">
      <c r="H290" s="373"/>
    </row>
    <row r="291" spans="8:8" x14ac:dyDescent="0.25">
      <c r="H291" s="373"/>
    </row>
    <row r="292" spans="8:8" x14ac:dyDescent="0.25">
      <c r="H292" s="373"/>
    </row>
    <row r="293" spans="8:8" x14ac:dyDescent="0.25">
      <c r="H293" s="373"/>
    </row>
    <row r="294" spans="8:8" x14ac:dyDescent="0.25">
      <c r="H294" s="373"/>
    </row>
    <row r="295" spans="8:8" x14ac:dyDescent="0.25">
      <c r="H295" s="373"/>
    </row>
    <row r="296" spans="8:8" x14ac:dyDescent="0.25">
      <c r="H296" s="373"/>
    </row>
    <row r="297" spans="8:8" x14ac:dyDescent="0.25">
      <c r="H297" s="373"/>
    </row>
    <row r="298" spans="8:8" x14ac:dyDescent="0.25">
      <c r="H298" s="373"/>
    </row>
    <row r="299" spans="8:8" x14ac:dyDescent="0.25">
      <c r="H299" s="373"/>
    </row>
    <row r="300" spans="8:8" x14ac:dyDescent="0.25">
      <c r="H300" s="373"/>
    </row>
    <row r="301" spans="8:8" x14ac:dyDescent="0.25">
      <c r="H301" s="373"/>
    </row>
    <row r="302" spans="8:8" x14ac:dyDescent="0.25">
      <c r="H302" s="373"/>
    </row>
    <row r="303" spans="8:8" x14ac:dyDescent="0.25">
      <c r="H303" s="373"/>
    </row>
    <row r="304" spans="8:8" x14ac:dyDescent="0.25">
      <c r="H304" s="373"/>
    </row>
    <row r="305" spans="8:8" x14ac:dyDescent="0.25">
      <c r="H305" s="373"/>
    </row>
    <row r="306" spans="8:8" x14ac:dyDescent="0.25">
      <c r="H306" s="373"/>
    </row>
    <row r="307" spans="8:8" x14ac:dyDescent="0.25">
      <c r="H307" s="373"/>
    </row>
    <row r="308" spans="8:8" x14ac:dyDescent="0.25">
      <c r="H308" s="373"/>
    </row>
    <row r="309" spans="8:8" x14ac:dyDescent="0.25">
      <c r="H309" s="373"/>
    </row>
    <row r="310" spans="8:8" x14ac:dyDescent="0.25">
      <c r="H310" s="373"/>
    </row>
    <row r="311" spans="8:8" x14ac:dyDescent="0.25">
      <c r="H311" s="373"/>
    </row>
    <row r="312" spans="8:8" x14ac:dyDescent="0.25">
      <c r="H312" s="373"/>
    </row>
    <row r="313" spans="8:8" x14ac:dyDescent="0.25">
      <c r="H313" s="373"/>
    </row>
    <row r="314" spans="8:8" x14ac:dyDescent="0.25">
      <c r="H314" s="373"/>
    </row>
    <row r="315" spans="8:8" x14ac:dyDescent="0.25">
      <c r="H315" s="373"/>
    </row>
    <row r="316" spans="8:8" x14ac:dyDescent="0.25">
      <c r="H316" s="373"/>
    </row>
    <row r="317" spans="8:8" x14ac:dyDescent="0.25">
      <c r="H317" s="373"/>
    </row>
    <row r="318" spans="8:8" x14ac:dyDescent="0.25">
      <c r="H318" s="373"/>
    </row>
    <row r="319" spans="8:8" x14ac:dyDescent="0.25">
      <c r="H319" s="373"/>
    </row>
    <row r="320" spans="8:8" x14ac:dyDescent="0.25">
      <c r="H320" s="373"/>
    </row>
    <row r="321" spans="8:8" x14ac:dyDescent="0.25">
      <c r="H321" s="373"/>
    </row>
    <row r="322" spans="8:8" x14ac:dyDescent="0.25">
      <c r="H322" s="373"/>
    </row>
    <row r="323" spans="8:8" x14ac:dyDescent="0.25">
      <c r="H323" s="373"/>
    </row>
    <row r="324" spans="8:8" x14ac:dyDescent="0.25">
      <c r="H324" s="373"/>
    </row>
    <row r="325" spans="8:8" x14ac:dyDescent="0.25">
      <c r="H325" s="373"/>
    </row>
    <row r="326" spans="8:8" x14ac:dyDescent="0.25">
      <c r="H326" s="373"/>
    </row>
    <row r="327" spans="8:8" x14ac:dyDescent="0.25">
      <c r="H327" s="373"/>
    </row>
    <row r="328" spans="8:8" x14ac:dyDescent="0.25">
      <c r="H328" s="373"/>
    </row>
    <row r="329" spans="8:8" x14ac:dyDescent="0.25">
      <c r="H329" s="373"/>
    </row>
    <row r="330" spans="8:8" x14ac:dyDescent="0.25">
      <c r="H330" s="373"/>
    </row>
    <row r="331" spans="8:8" x14ac:dyDescent="0.25">
      <c r="H331" s="373"/>
    </row>
    <row r="332" spans="8:8" x14ac:dyDescent="0.25">
      <c r="H332" s="373"/>
    </row>
    <row r="333" spans="8:8" x14ac:dyDescent="0.25">
      <c r="H333" s="373"/>
    </row>
    <row r="334" spans="8:8" x14ac:dyDescent="0.25">
      <c r="H334" s="373"/>
    </row>
    <row r="335" spans="8:8" x14ac:dyDescent="0.25">
      <c r="H335" s="373"/>
    </row>
    <row r="336" spans="8:8" x14ac:dyDescent="0.25">
      <c r="H336" s="373"/>
    </row>
    <row r="337" spans="8:8" x14ac:dyDescent="0.25">
      <c r="H337" s="373"/>
    </row>
    <row r="338" spans="8:8" x14ac:dyDescent="0.25">
      <c r="H338" s="373"/>
    </row>
    <row r="339" spans="8:8" x14ac:dyDescent="0.25">
      <c r="H339" s="373"/>
    </row>
    <row r="340" spans="8:8" x14ac:dyDescent="0.25">
      <c r="H340" s="373"/>
    </row>
    <row r="341" spans="8:8" x14ac:dyDescent="0.25">
      <c r="H341" s="373"/>
    </row>
    <row r="342" spans="8:8" x14ac:dyDescent="0.25">
      <c r="H342" s="373"/>
    </row>
    <row r="343" spans="8:8" x14ac:dyDescent="0.25">
      <c r="H343" s="373"/>
    </row>
    <row r="344" spans="8:8" x14ac:dyDescent="0.25">
      <c r="H344" s="373"/>
    </row>
    <row r="345" spans="8:8" x14ac:dyDescent="0.25">
      <c r="H345" s="373"/>
    </row>
    <row r="346" spans="8:8" x14ac:dyDescent="0.25">
      <c r="H346" s="373"/>
    </row>
    <row r="347" spans="8:8" x14ac:dyDescent="0.25">
      <c r="H347" s="373"/>
    </row>
    <row r="348" spans="8:8" x14ac:dyDescent="0.25">
      <c r="H348" s="373"/>
    </row>
    <row r="349" spans="8:8" x14ac:dyDescent="0.25">
      <c r="H349" s="373"/>
    </row>
    <row r="350" spans="8:8" x14ac:dyDescent="0.25">
      <c r="H350" s="373"/>
    </row>
    <row r="351" spans="8:8" x14ac:dyDescent="0.25">
      <c r="H351" s="373"/>
    </row>
    <row r="352" spans="8:8" x14ac:dyDescent="0.25">
      <c r="H352" s="373"/>
    </row>
    <row r="353" spans="8:8" x14ac:dyDescent="0.25">
      <c r="H353" s="373"/>
    </row>
    <row r="354" spans="8:8" x14ac:dyDescent="0.25">
      <c r="H354" s="373"/>
    </row>
    <row r="355" spans="8:8" x14ac:dyDescent="0.25">
      <c r="H355" s="373"/>
    </row>
    <row r="356" spans="8:8" x14ac:dyDescent="0.25">
      <c r="H356" s="373"/>
    </row>
    <row r="357" spans="8:8" x14ac:dyDescent="0.25">
      <c r="H357" s="373"/>
    </row>
    <row r="358" spans="8:8" x14ac:dyDescent="0.25">
      <c r="H358" s="373"/>
    </row>
    <row r="359" spans="8:8" x14ac:dyDescent="0.25">
      <c r="H359" s="373"/>
    </row>
    <row r="360" spans="8:8" x14ac:dyDescent="0.25">
      <c r="H360" s="373"/>
    </row>
    <row r="361" spans="8:8" x14ac:dyDescent="0.25">
      <c r="H361" s="373"/>
    </row>
    <row r="362" spans="8:8" x14ac:dyDescent="0.25">
      <c r="H362" s="373"/>
    </row>
    <row r="363" spans="8:8" x14ac:dyDescent="0.25">
      <c r="H363" s="373"/>
    </row>
    <row r="364" spans="8:8" x14ac:dyDescent="0.25">
      <c r="H364" s="373"/>
    </row>
    <row r="365" spans="8:8" x14ac:dyDescent="0.25">
      <c r="H365" s="373"/>
    </row>
    <row r="366" spans="8:8" x14ac:dyDescent="0.25">
      <c r="H366" s="373"/>
    </row>
    <row r="367" spans="8:8" x14ac:dyDescent="0.25">
      <c r="H367" s="373"/>
    </row>
    <row r="368" spans="8:8" x14ac:dyDescent="0.25">
      <c r="H368" s="373"/>
    </row>
    <row r="369" spans="8:8" x14ac:dyDescent="0.25">
      <c r="H369" s="373"/>
    </row>
    <row r="370" spans="8:8" x14ac:dyDescent="0.25">
      <c r="H370" s="373"/>
    </row>
    <row r="371" spans="8:8" x14ac:dyDescent="0.25">
      <c r="H371" s="373"/>
    </row>
    <row r="372" spans="8:8" x14ac:dyDescent="0.25">
      <c r="H372" s="373"/>
    </row>
    <row r="373" spans="8:8" x14ac:dyDescent="0.25">
      <c r="H373" s="373"/>
    </row>
    <row r="374" spans="8:8" x14ac:dyDescent="0.25">
      <c r="H374" s="373"/>
    </row>
    <row r="375" spans="8:8" x14ac:dyDescent="0.25">
      <c r="H375" s="373"/>
    </row>
    <row r="376" spans="8:8" x14ac:dyDescent="0.25">
      <c r="H376" s="373"/>
    </row>
    <row r="377" spans="8:8" x14ac:dyDescent="0.25">
      <c r="H377" s="373"/>
    </row>
    <row r="378" spans="8:8" x14ac:dyDescent="0.25">
      <c r="H378" s="373"/>
    </row>
    <row r="379" spans="8:8" x14ac:dyDescent="0.25">
      <c r="H379" s="373"/>
    </row>
    <row r="380" spans="8:8" x14ac:dyDescent="0.25">
      <c r="H380" s="373"/>
    </row>
    <row r="381" spans="8:8" x14ac:dyDescent="0.25">
      <c r="H381" s="373"/>
    </row>
    <row r="382" spans="8:8" x14ac:dyDescent="0.25">
      <c r="H382" s="373"/>
    </row>
    <row r="383" spans="8:8" x14ac:dyDescent="0.25">
      <c r="H383" s="373"/>
    </row>
    <row r="384" spans="8:8" x14ac:dyDescent="0.25">
      <c r="H384" s="373"/>
    </row>
    <row r="385" spans="8:8" x14ac:dyDescent="0.25">
      <c r="H385" s="373"/>
    </row>
    <row r="386" spans="8:8" x14ac:dyDescent="0.25">
      <c r="H386" s="373"/>
    </row>
    <row r="387" spans="8:8" x14ac:dyDescent="0.25">
      <c r="H387" s="373"/>
    </row>
    <row r="388" spans="8:8" x14ac:dyDescent="0.25">
      <c r="H388" s="373"/>
    </row>
    <row r="389" spans="8:8" x14ac:dyDescent="0.25">
      <c r="H389" s="373"/>
    </row>
    <row r="390" spans="8:8" x14ac:dyDescent="0.25">
      <c r="H390" s="373"/>
    </row>
    <row r="391" spans="8:8" x14ac:dyDescent="0.25">
      <c r="H391" s="373"/>
    </row>
    <row r="392" spans="8:8" x14ac:dyDescent="0.25">
      <c r="H392" s="373"/>
    </row>
    <row r="393" spans="8:8" x14ac:dyDescent="0.25">
      <c r="H393" s="373"/>
    </row>
    <row r="394" spans="8:8" x14ac:dyDescent="0.25">
      <c r="H394" s="373"/>
    </row>
    <row r="395" spans="8:8" x14ac:dyDescent="0.25">
      <c r="H395" s="373"/>
    </row>
    <row r="396" spans="8:8" x14ac:dyDescent="0.25">
      <c r="H396" s="373"/>
    </row>
    <row r="397" spans="8:8" x14ac:dyDescent="0.25">
      <c r="H397" s="373"/>
    </row>
    <row r="398" spans="8:8" x14ac:dyDescent="0.25">
      <c r="H398" s="373"/>
    </row>
    <row r="399" spans="8:8" x14ac:dyDescent="0.25">
      <c r="H399" s="373"/>
    </row>
    <row r="400" spans="8:8" x14ac:dyDescent="0.25">
      <c r="H400" s="373"/>
    </row>
    <row r="401" spans="8:8" x14ac:dyDescent="0.25">
      <c r="H401" s="373"/>
    </row>
    <row r="402" spans="8:8" x14ac:dyDescent="0.25">
      <c r="H402" s="373"/>
    </row>
    <row r="403" spans="8:8" x14ac:dyDescent="0.25">
      <c r="H403" s="373"/>
    </row>
    <row r="404" spans="8:8" x14ac:dyDescent="0.25">
      <c r="H404" s="373"/>
    </row>
    <row r="405" spans="8:8" x14ac:dyDescent="0.25">
      <c r="H405" s="373"/>
    </row>
    <row r="406" spans="8:8" x14ac:dyDescent="0.25">
      <c r="H406" s="373"/>
    </row>
    <row r="407" spans="8:8" x14ac:dyDescent="0.25">
      <c r="H407" s="373"/>
    </row>
    <row r="408" spans="8:8" x14ac:dyDescent="0.25">
      <c r="H408" s="373"/>
    </row>
    <row r="409" spans="8:8" x14ac:dyDescent="0.25">
      <c r="H409" s="373"/>
    </row>
    <row r="410" spans="8:8" x14ac:dyDescent="0.25">
      <c r="H410" s="373"/>
    </row>
    <row r="411" spans="8:8" x14ac:dyDescent="0.25">
      <c r="H411" s="373"/>
    </row>
    <row r="412" spans="8:8" x14ac:dyDescent="0.25">
      <c r="H412" s="373"/>
    </row>
    <row r="413" spans="8:8" x14ac:dyDescent="0.25">
      <c r="H413" s="373"/>
    </row>
    <row r="414" spans="8:8" x14ac:dyDescent="0.25">
      <c r="H414" s="373"/>
    </row>
    <row r="415" spans="8:8" x14ac:dyDescent="0.25">
      <c r="H415" s="373"/>
    </row>
    <row r="416" spans="8:8" x14ac:dyDescent="0.25">
      <c r="H416" s="373"/>
    </row>
    <row r="417" spans="8:8" x14ac:dyDescent="0.25">
      <c r="H417" s="373"/>
    </row>
    <row r="418" spans="8:8" x14ac:dyDescent="0.25">
      <c r="H418" s="373"/>
    </row>
    <row r="419" spans="8:8" x14ac:dyDescent="0.25">
      <c r="H419" s="373"/>
    </row>
    <row r="420" spans="8:8" x14ac:dyDescent="0.25">
      <c r="H420" s="373"/>
    </row>
    <row r="421" spans="8:8" x14ac:dyDescent="0.25">
      <c r="H421" s="373"/>
    </row>
    <row r="422" spans="8:8" x14ac:dyDescent="0.25">
      <c r="H422" s="373"/>
    </row>
    <row r="423" spans="8:8" x14ac:dyDescent="0.25">
      <c r="H423" s="373"/>
    </row>
    <row r="424" spans="8:8" x14ac:dyDescent="0.25">
      <c r="H424" s="373"/>
    </row>
    <row r="425" spans="8:8" x14ac:dyDescent="0.25">
      <c r="H425" s="373"/>
    </row>
    <row r="426" spans="8:8" x14ac:dyDescent="0.25">
      <c r="H426" s="373"/>
    </row>
    <row r="427" spans="8:8" x14ac:dyDescent="0.25">
      <c r="H427" s="373"/>
    </row>
    <row r="428" spans="8:8" x14ac:dyDescent="0.25">
      <c r="H428" s="373"/>
    </row>
    <row r="429" spans="8:8" x14ac:dyDescent="0.25">
      <c r="H429" s="373"/>
    </row>
    <row r="430" spans="8:8" x14ac:dyDescent="0.25">
      <c r="H430" s="373"/>
    </row>
    <row r="431" spans="8:8" x14ac:dyDescent="0.25">
      <c r="H431" s="373"/>
    </row>
    <row r="432" spans="8:8" x14ac:dyDescent="0.25">
      <c r="H432" s="373"/>
    </row>
    <row r="433" spans="8:8" x14ac:dyDescent="0.25">
      <c r="H433" s="373"/>
    </row>
    <row r="434" spans="8:8" x14ac:dyDescent="0.25">
      <c r="H434" s="373"/>
    </row>
    <row r="435" spans="8:8" x14ac:dyDescent="0.25">
      <c r="H435" s="373"/>
    </row>
    <row r="436" spans="8:8" x14ac:dyDescent="0.25">
      <c r="H436" s="373"/>
    </row>
    <row r="437" spans="8:8" x14ac:dyDescent="0.25">
      <c r="H437" s="373"/>
    </row>
    <row r="438" spans="8:8" x14ac:dyDescent="0.25">
      <c r="H438" s="373"/>
    </row>
    <row r="439" spans="8:8" x14ac:dyDescent="0.25">
      <c r="H439" s="373"/>
    </row>
    <row r="440" spans="8:8" x14ac:dyDescent="0.25">
      <c r="H440" s="373"/>
    </row>
    <row r="441" spans="8:8" x14ac:dyDescent="0.25">
      <c r="H441" s="373"/>
    </row>
    <row r="442" spans="8:8" x14ac:dyDescent="0.25">
      <c r="H442" s="373"/>
    </row>
    <row r="443" spans="8:8" x14ac:dyDescent="0.25">
      <c r="H443" s="373"/>
    </row>
    <row r="444" spans="8:8" x14ac:dyDescent="0.25">
      <c r="H444" s="373"/>
    </row>
    <row r="445" spans="8:8" x14ac:dyDescent="0.25">
      <c r="H445" s="373"/>
    </row>
    <row r="446" spans="8:8" x14ac:dyDescent="0.25">
      <c r="H446" s="373"/>
    </row>
    <row r="447" spans="8:8" x14ac:dyDescent="0.25">
      <c r="H447" s="373"/>
    </row>
    <row r="448" spans="8:8" x14ac:dyDescent="0.25">
      <c r="H448" s="373"/>
    </row>
    <row r="449" spans="8:8" x14ac:dyDescent="0.25">
      <c r="H449" s="373"/>
    </row>
    <row r="450" spans="8:8" x14ac:dyDescent="0.25">
      <c r="H450" s="373"/>
    </row>
    <row r="451" spans="8:8" x14ac:dyDescent="0.25">
      <c r="H451" s="373"/>
    </row>
    <row r="452" spans="8:8" x14ac:dyDescent="0.25">
      <c r="H452" s="373"/>
    </row>
    <row r="453" spans="8:8" x14ac:dyDescent="0.25">
      <c r="H453" s="373"/>
    </row>
    <row r="454" spans="8:8" x14ac:dyDescent="0.25">
      <c r="H454" s="373"/>
    </row>
    <row r="455" spans="8:8" x14ac:dyDescent="0.25">
      <c r="H455" s="373"/>
    </row>
    <row r="456" spans="8:8" x14ac:dyDescent="0.25">
      <c r="H456" s="373"/>
    </row>
    <row r="457" spans="8:8" x14ac:dyDescent="0.25">
      <c r="H457" s="373"/>
    </row>
    <row r="458" spans="8:8" x14ac:dyDescent="0.25">
      <c r="H458" s="373"/>
    </row>
    <row r="459" spans="8:8" x14ac:dyDescent="0.25">
      <c r="H459" s="373"/>
    </row>
    <row r="460" spans="8:8" x14ac:dyDescent="0.25">
      <c r="H460" s="373"/>
    </row>
    <row r="461" spans="8:8" x14ac:dyDescent="0.25">
      <c r="H461" s="373"/>
    </row>
    <row r="462" spans="8:8" x14ac:dyDescent="0.25">
      <c r="H462" s="373"/>
    </row>
    <row r="463" spans="8:8" x14ac:dyDescent="0.25">
      <c r="H463" s="373"/>
    </row>
    <row r="464" spans="8:8" x14ac:dyDescent="0.25">
      <c r="H464" s="373"/>
    </row>
    <row r="465" spans="8:8" x14ac:dyDescent="0.25">
      <c r="H465" s="373"/>
    </row>
    <row r="466" spans="8:8" x14ac:dyDescent="0.25">
      <c r="H466" s="373"/>
    </row>
    <row r="467" spans="8:8" x14ac:dyDescent="0.25">
      <c r="H467" s="373"/>
    </row>
    <row r="468" spans="8:8" x14ac:dyDescent="0.25">
      <c r="H468" s="373"/>
    </row>
    <row r="469" spans="8:8" x14ac:dyDescent="0.25">
      <c r="H469" s="373"/>
    </row>
    <row r="470" spans="8:8" x14ac:dyDescent="0.25">
      <c r="H470" s="373"/>
    </row>
    <row r="471" spans="8:8" x14ac:dyDescent="0.25">
      <c r="H471" s="373"/>
    </row>
    <row r="472" spans="8:8" x14ac:dyDescent="0.25">
      <c r="H472" s="373"/>
    </row>
    <row r="473" spans="8:8" x14ac:dyDescent="0.25">
      <c r="H473" s="373"/>
    </row>
    <row r="474" spans="8:8" x14ac:dyDescent="0.25">
      <c r="H474" s="373"/>
    </row>
    <row r="475" spans="8:8" x14ac:dyDescent="0.25">
      <c r="H475" s="373"/>
    </row>
    <row r="476" spans="8:8" x14ac:dyDescent="0.25">
      <c r="H476" s="373"/>
    </row>
    <row r="477" spans="8:8" x14ac:dyDescent="0.25">
      <c r="H477" s="373"/>
    </row>
    <row r="478" spans="8:8" x14ac:dyDescent="0.25">
      <c r="H478" s="373"/>
    </row>
    <row r="479" spans="8:8" x14ac:dyDescent="0.25">
      <c r="H479" s="373"/>
    </row>
    <row r="480" spans="8:8" x14ac:dyDescent="0.25">
      <c r="H480" s="373"/>
    </row>
    <row r="481" spans="8:8" x14ac:dyDescent="0.25">
      <c r="H481" s="373"/>
    </row>
    <row r="482" spans="8:8" x14ac:dyDescent="0.25">
      <c r="H482" s="373"/>
    </row>
    <row r="483" spans="8:8" x14ac:dyDescent="0.25">
      <c r="H483" s="373"/>
    </row>
    <row r="484" spans="8:8" x14ac:dyDescent="0.25">
      <c r="H484" s="373"/>
    </row>
    <row r="485" spans="8:8" x14ac:dyDescent="0.25">
      <c r="H485" s="373"/>
    </row>
    <row r="486" spans="8:8" x14ac:dyDescent="0.25">
      <c r="H486" s="373"/>
    </row>
    <row r="487" spans="8:8" x14ac:dyDescent="0.25">
      <c r="H487" s="373"/>
    </row>
    <row r="488" spans="8:8" x14ac:dyDescent="0.25">
      <c r="H488" s="373"/>
    </row>
    <row r="489" spans="8:8" x14ac:dyDescent="0.25">
      <c r="H489" s="373"/>
    </row>
    <row r="490" spans="8:8" x14ac:dyDescent="0.25">
      <c r="H490" s="373"/>
    </row>
    <row r="491" spans="8:8" x14ac:dyDescent="0.25">
      <c r="H491" s="373"/>
    </row>
    <row r="492" spans="8:8" x14ac:dyDescent="0.25">
      <c r="H492" s="373"/>
    </row>
    <row r="493" spans="8:8" x14ac:dyDescent="0.25">
      <c r="H493" s="373"/>
    </row>
    <row r="494" spans="8:8" x14ac:dyDescent="0.25">
      <c r="H494" s="373"/>
    </row>
    <row r="495" spans="8:8" x14ac:dyDescent="0.25">
      <c r="H495" s="373"/>
    </row>
    <row r="496" spans="8:8" x14ac:dyDescent="0.25">
      <c r="H496" s="373"/>
    </row>
    <row r="497" spans="8:8" x14ac:dyDescent="0.25">
      <c r="H497" s="373"/>
    </row>
    <row r="498" spans="8:8" x14ac:dyDescent="0.25">
      <c r="H498" s="373"/>
    </row>
    <row r="499" spans="8:8" x14ac:dyDescent="0.25">
      <c r="H499" s="373"/>
    </row>
    <row r="500" spans="8:8" x14ac:dyDescent="0.25">
      <c r="H500" s="373"/>
    </row>
    <row r="501" spans="8:8" x14ac:dyDescent="0.25">
      <c r="H501" s="373"/>
    </row>
    <row r="502" spans="8:8" x14ac:dyDescent="0.25">
      <c r="H502" s="373"/>
    </row>
    <row r="503" spans="8:8" x14ac:dyDescent="0.25">
      <c r="H503" s="373"/>
    </row>
    <row r="504" spans="8:8" x14ac:dyDescent="0.25">
      <c r="H504" s="373"/>
    </row>
    <row r="505" spans="8:8" x14ac:dyDescent="0.25">
      <c r="H505" s="373"/>
    </row>
    <row r="506" spans="8:8" x14ac:dyDescent="0.25">
      <c r="H506" s="373"/>
    </row>
    <row r="507" spans="8:8" x14ac:dyDescent="0.25">
      <c r="H507" s="373"/>
    </row>
    <row r="508" spans="8:8" x14ac:dyDescent="0.25">
      <c r="H508" s="373"/>
    </row>
    <row r="509" spans="8:8" x14ac:dyDescent="0.25">
      <c r="H509" s="373"/>
    </row>
    <row r="510" spans="8:8" x14ac:dyDescent="0.25">
      <c r="H510" s="373"/>
    </row>
    <row r="511" spans="8:8" x14ac:dyDescent="0.25">
      <c r="H511" s="373"/>
    </row>
    <row r="512" spans="8:8" x14ac:dyDescent="0.25">
      <c r="H512" s="373"/>
    </row>
    <row r="513" spans="8:8" x14ac:dyDescent="0.25">
      <c r="H513" s="373"/>
    </row>
    <row r="514" spans="8:8" x14ac:dyDescent="0.25">
      <c r="H514" s="373"/>
    </row>
    <row r="515" spans="8:8" x14ac:dyDescent="0.25">
      <c r="H515" s="373"/>
    </row>
    <row r="516" spans="8:8" x14ac:dyDescent="0.25">
      <c r="H516" s="373"/>
    </row>
    <row r="517" spans="8:8" x14ac:dyDescent="0.25">
      <c r="H517" s="373"/>
    </row>
    <row r="518" spans="8:8" x14ac:dyDescent="0.25">
      <c r="H518" s="373"/>
    </row>
    <row r="519" spans="8:8" x14ac:dyDescent="0.25">
      <c r="H519" s="373"/>
    </row>
    <row r="520" spans="8:8" x14ac:dyDescent="0.25">
      <c r="H520" s="373"/>
    </row>
    <row r="521" spans="8:8" x14ac:dyDescent="0.25">
      <c r="H521" s="373"/>
    </row>
    <row r="522" spans="8:8" x14ac:dyDescent="0.25">
      <c r="H522" s="373"/>
    </row>
    <row r="523" spans="8:8" x14ac:dyDescent="0.25">
      <c r="H523" s="373"/>
    </row>
    <row r="524" spans="8:8" x14ac:dyDescent="0.25">
      <c r="H524" s="373"/>
    </row>
    <row r="525" spans="8:8" x14ac:dyDescent="0.25">
      <c r="H525" s="373"/>
    </row>
    <row r="526" spans="8:8" x14ac:dyDescent="0.25">
      <c r="H526" s="373"/>
    </row>
    <row r="527" spans="8:8" x14ac:dyDescent="0.25">
      <c r="H527" s="373"/>
    </row>
    <row r="528" spans="8:8" x14ac:dyDescent="0.25">
      <c r="H528" s="373"/>
    </row>
    <row r="529" spans="8:8" x14ac:dyDescent="0.25">
      <c r="H529" s="373"/>
    </row>
    <row r="530" spans="8:8" x14ac:dyDescent="0.25">
      <c r="H530" s="373"/>
    </row>
    <row r="531" spans="8:8" x14ac:dyDescent="0.25">
      <c r="H531" s="373"/>
    </row>
    <row r="532" spans="8:8" x14ac:dyDescent="0.25">
      <c r="H532" s="373"/>
    </row>
    <row r="533" spans="8:8" x14ac:dyDescent="0.25">
      <c r="H533" s="373"/>
    </row>
    <row r="534" spans="8:8" x14ac:dyDescent="0.25">
      <c r="H534" s="373"/>
    </row>
    <row r="535" spans="8:8" x14ac:dyDescent="0.25">
      <c r="H535" s="373"/>
    </row>
    <row r="536" spans="8:8" x14ac:dyDescent="0.25">
      <c r="H536" s="373"/>
    </row>
    <row r="537" spans="8:8" x14ac:dyDescent="0.25">
      <c r="H537" s="373"/>
    </row>
    <row r="538" spans="8:8" x14ac:dyDescent="0.25">
      <c r="H538" s="373"/>
    </row>
    <row r="539" spans="8:8" x14ac:dyDescent="0.25">
      <c r="H539" s="373"/>
    </row>
    <row r="540" spans="8:8" x14ac:dyDescent="0.25">
      <c r="H540" s="373"/>
    </row>
    <row r="541" spans="8:8" x14ac:dyDescent="0.25">
      <c r="H541" s="373"/>
    </row>
    <row r="542" spans="8:8" x14ac:dyDescent="0.25">
      <c r="H542" s="373"/>
    </row>
    <row r="543" spans="8:8" x14ac:dyDescent="0.25">
      <c r="H543" s="373"/>
    </row>
    <row r="544" spans="8:8" x14ac:dyDescent="0.25">
      <c r="H544" s="373"/>
    </row>
    <row r="545" spans="8:8" x14ac:dyDescent="0.25">
      <c r="H545" s="373"/>
    </row>
    <row r="546" spans="8:8" x14ac:dyDescent="0.25">
      <c r="H546" s="373"/>
    </row>
    <row r="547" spans="8:8" x14ac:dyDescent="0.25">
      <c r="H547" s="373"/>
    </row>
    <row r="548" spans="8:8" x14ac:dyDescent="0.25">
      <c r="H548" s="373"/>
    </row>
    <row r="549" spans="8:8" x14ac:dyDescent="0.25">
      <c r="H549" s="373"/>
    </row>
    <row r="550" spans="8:8" x14ac:dyDescent="0.25">
      <c r="H550" s="373"/>
    </row>
    <row r="551" spans="8:8" x14ac:dyDescent="0.25">
      <c r="H551" s="373"/>
    </row>
    <row r="552" spans="8:8" x14ac:dyDescent="0.25">
      <c r="H552" s="373"/>
    </row>
    <row r="553" spans="8:8" x14ac:dyDescent="0.25">
      <c r="H553" s="373"/>
    </row>
    <row r="554" spans="8:8" x14ac:dyDescent="0.25">
      <c r="H554" s="373"/>
    </row>
    <row r="555" spans="8:8" x14ac:dyDescent="0.25">
      <c r="H555" s="373"/>
    </row>
    <row r="556" spans="8:8" x14ac:dyDescent="0.25">
      <c r="H556" s="373"/>
    </row>
    <row r="557" spans="8:8" x14ac:dyDescent="0.25">
      <c r="H557" s="373"/>
    </row>
    <row r="558" spans="8:8" x14ac:dyDescent="0.25">
      <c r="H558" s="373"/>
    </row>
    <row r="559" spans="8:8" x14ac:dyDescent="0.25">
      <c r="H559" s="373"/>
    </row>
    <row r="560" spans="8:8" x14ac:dyDescent="0.25">
      <c r="H560" s="373"/>
    </row>
    <row r="561" spans="8:8" x14ac:dyDescent="0.25">
      <c r="H561" s="373"/>
    </row>
    <row r="562" spans="8:8" x14ac:dyDescent="0.25">
      <c r="H562" s="373"/>
    </row>
    <row r="563" spans="8:8" x14ac:dyDescent="0.25">
      <c r="H563" s="373"/>
    </row>
    <row r="564" spans="8:8" x14ac:dyDescent="0.25">
      <c r="H564" s="373"/>
    </row>
    <row r="565" spans="8:8" x14ac:dyDescent="0.25">
      <c r="H565" s="373"/>
    </row>
    <row r="566" spans="8:8" x14ac:dyDescent="0.25">
      <c r="H566" s="373"/>
    </row>
    <row r="567" spans="8:8" x14ac:dyDescent="0.25">
      <c r="H567" s="373"/>
    </row>
    <row r="568" spans="8:8" x14ac:dyDescent="0.25">
      <c r="H568" s="373"/>
    </row>
    <row r="569" spans="8:8" x14ac:dyDescent="0.25">
      <c r="H569" s="373"/>
    </row>
    <row r="570" spans="8:8" x14ac:dyDescent="0.25">
      <c r="H570" s="373"/>
    </row>
    <row r="571" spans="8:8" x14ac:dyDescent="0.25">
      <c r="H571" s="373"/>
    </row>
    <row r="572" spans="8:8" x14ac:dyDescent="0.25">
      <c r="H572" s="373"/>
    </row>
    <row r="573" spans="8:8" x14ac:dyDescent="0.25">
      <c r="H573" s="373"/>
    </row>
    <row r="574" spans="8:8" x14ac:dyDescent="0.25">
      <c r="H574" s="373"/>
    </row>
    <row r="575" spans="8:8" x14ac:dyDescent="0.25">
      <c r="H575" s="373"/>
    </row>
    <row r="576" spans="8:8" x14ac:dyDescent="0.25">
      <c r="H576" s="373"/>
    </row>
    <row r="577" spans="8:8" x14ac:dyDescent="0.25">
      <c r="H577" s="373"/>
    </row>
    <row r="578" spans="8:8" x14ac:dyDescent="0.25">
      <c r="H578" s="373"/>
    </row>
    <row r="579" spans="8:8" x14ac:dyDescent="0.25">
      <c r="H579" s="373"/>
    </row>
    <row r="580" spans="8:8" x14ac:dyDescent="0.25">
      <c r="H580" s="373"/>
    </row>
    <row r="581" spans="8:8" x14ac:dyDescent="0.25">
      <c r="H581" s="373"/>
    </row>
    <row r="582" spans="8:8" x14ac:dyDescent="0.25">
      <c r="H582" s="373"/>
    </row>
    <row r="583" spans="8:8" x14ac:dyDescent="0.25">
      <c r="H583" s="373"/>
    </row>
    <row r="584" spans="8:8" x14ac:dyDescent="0.25">
      <c r="H584" s="373"/>
    </row>
    <row r="585" spans="8:8" x14ac:dyDescent="0.25">
      <c r="H585" s="373"/>
    </row>
    <row r="586" spans="8:8" x14ac:dyDescent="0.25">
      <c r="H586" s="373"/>
    </row>
    <row r="587" spans="8:8" x14ac:dyDescent="0.25">
      <c r="H587" s="373"/>
    </row>
    <row r="588" spans="8:8" x14ac:dyDescent="0.25">
      <c r="H588" s="373"/>
    </row>
    <row r="589" spans="8:8" x14ac:dyDescent="0.25">
      <c r="H589" s="373"/>
    </row>
    <row r="590" spans="8:8" x14ac:dyDescent="0.25">
      <c r="H590" s="373"/>
    </row>
    <row r="591" spans="8:8" x14ac:dyDescent="0.25">
      <c r="H591" s="373"/>
    </row>
    <row r="592" spans="8:8" x14ac:dyDescent="0.25">
      <c r="H592" s="373"/>
    </row>
    <row r="593" spans="8:8" x14ac:dyDescent="0.25">
      <c r="H593" s="373"/>
    </row>
    <row r="594" spans="8:8" x14ac:dyDescent="0.25">
      <c r="H594" s="373"/>
    </row>
    <row r="595" spans="8:8" x14ac:dyDescent="0.25">
      <c r="H595" s="373"/>
    </row>
    <row r="596" spans="8:8" x14ac:dyDescent="0.25">
      <c r="H596" s="373"/>
    </row>
    <row r="597" spans="8:8" x14ac:dyDescent="0.25">
      <c r="H597" s="373"/>
    </row>
    <row r="598" spans="8:8" x14ac:dyDescent="0.25">
      <c r="H598" s="373"/>
    </row>
    <row r="599" spans="8:8" x14ac:dyDescent="0.25">
      <c r="H599" s="373"/>
    </row>
    <row r="600" spans="8:8" x14ac:dyDescent="0.25">
      <c r="H600" s="373"/>
    </row>
    <row r="601" spans="8:8" x14ac:dyDescent="0.25">
      <c r="H601" s="373"/>
    </row>
    <row r="602" spans="8:8" x14ac:dyDescent="0.25">
      <c r="H602" s="373"/>
    </row>
    <row r="603" spans="8:8" x14ac:dyDescent="0.25">
      <c r="H603" s="373"/>
    </row>
    <row r="604" spans="8:8" x14ac:dyDescent="0.25">
      <c r="H604" s="373"/>
    </row>
    <row r="605" spans="8:8" x14ac:dyDescent="0.25">
      <c r="H605" s="373"/>
    </row>
    <row r="606" spans="8:8" x14ac:dyDescent="0.25">
      <c r="H606" s="373"/>
    </row>
    <row r="607" spans="8:8" x14ac:dyDescent="0.25">
      <c r="H607" s="373"/>
    </row>
    <row r="608" spans="8:8" x14ac:dyDescent="0.25">
      <c r="H608" s="373"/>
    </row>
    <row r="609" spans="8:8" x14ac:dyDescent="0.25">
      <c r="H609" s="373"/>
    </row>
    <row r="610" spans="8:8" x14ac:dyDescent="0.25">
      <c r="H610" s="373"/>
    </row>
    <row r="611" spans="8:8" x14ac:dyDescent="0.25">
      <c r="H611" s="373"/>
    </row>
    <row r="612" spans="8:8" x14ac:dyDescent="0.25">
      <c r="H612" s="373"/>
    </row>
    <row r="613" spans="8:8" x14ac:dyDescent="0.25">
      <c r="H613" s="373"/>
    </row>
    <row r="614" spans="8:8" x14ac:dyDescent="0.25">
      <c r="H614" s="373"/>
    </row>
    <row r="615" spans="8:8" x14ac:dyDescent="0.25">
      <c r="H615" s="373"/>
    </row>
    <row r="616" spans="8:8" x14ac:dyDescent="0.25">
      <c r="H616" s="373"/>
    </row>
    <row r="617" spans="8:8" x14ac:dyDescent="0.25">
      <c r="H617" s="373"/>
    </row>
    <row r="618" spans="8:8" x14ac:dyDescent="0.25">
      <c r="H618" s="373"/>
    </row>
    <row r="619" spans="8:8" x14ac:dyDescent="0.25">
      <c r="H619" s="373"/>
    </row>
    <row r="620" spans="8:8" x14ac:dyDescent="0.25">
      <c r="H620" s="373"/>
    </row>
    <row r="621" spans="8:8" x14ac:dyDescent="0.25">
      <c r="H621" s="373"/>
    </row>
    <row r="622" spans="8:8" x14ac:dyDescent="0.25">
      <c r="H622" s="373"/>
    </row>
    <row r="623" spans="8:8" x14ac:dyDescent="0.25">
      <c r="H623" s="373"/>
    </row>
    <row r="624" spans="8:8" x14ac:dyDescent="0.25">
      <c r="H624" s="373"/>
    </row>
    <row r="625" spans="8:8" x14ac:dyDescent="0.25">
      <c r="H625" s="373"/>
    </row>
    <row r="626" spans="8:8" x14ac:dyDescent="0.25">
      <c r="H626" s="373"/>
    </row>
    <row r="627" spans="8:8" x14ac:dyDescent="0.25">
      <c r="H627" s="373"/>
    </row>
    <row r="628" spans="8:8" x14ac:dyDescent="0.25">
      <c r="H628" s="373"/>
    </row>
    <row r="629" spans="8:8" x14ac:dyDescent="0.25">
      <c r="H629" s="373"/>
    </row>
    <row r="630" spans="8:8" x14ac:dyDescent="0.25">
      <c r="H630" s="373"/>
    </row>
    <row r="631" spans="8:8" x14ac:dyDescent="0.25">
      <c r="H631" s="373"/>
    </row>
    <row r="632" spans="8:8" x14ac:dyDescent="0.25">
      <c r="H632" s="373"/>
    </row>
    <row r="633" spans="8:8" x14ac:dyDescent="0.25">
      <c r="H633" s="373"/>
    </row>
    <row r="634" spans="8:8" x14ac:dyDescent="0.25">
      <c r="H634" s="373"/>
    </row>
    <row r="635" spans="8:8" x14ac:dyDescent="0.25">
      <c r="H635" s="373"/>
    </row>
    <row r="636" spans="8:8" x14ac:dyDescent="0.25">
      <c r="H636" s="373"/>
    </row>
    <row r="637" spans="8:8" x14ac:dyDescent="0.25">
      <c r="H637" s="373"/>
    </row>
    <row r="638" spans="8:8" x14ac:dyDescent="0.25">
      <c r="H638" s="373"/>
    </row>
    <row r="639" spans="8:8" x14ac:dyDescent="0.25">
      <c r="H639" s="373"/>
    </row>
    <row r="640" spans="8:8" x14ac:dyDescent="0.25">
      <c r="H640" s="373"/>
    </row>
    <row r="641" spans="8:8" x14ac:dyDescent="0.25">
      <c r="H641" s="373"/>
    </row>
    <row r="642" spans="8:8" x14ac:dyDescent="0.25">
      <c r="H642" s="373"/>
    </row>
    <row r="643" spans="8:8" x14ac:dyDescent="0.25">
      <c r="H643" s="373"/>
    </row>
    <row r="644" spans="8:8" x14ac:dyDescent="0.25">
      <c r="H644" s="373"/>
    </row>
    <row r="645" spans="8:8" x14ac:dyDescent="0.25">
      <c r="H645" s="373"/>
    </row>
    <row r="646" spans="8:8" x14ac:dyDescent="0.25">
      <c r="H646" s="373"/>
    </row>
    <row r="647" spans="8:8" x14ac:dyDescent="0.25">
      <c r="H647" s="373"/>
    </row>
    <row r="648" spans="8:8" x14ac:dyDescent="0.25">
      <c r="H648" s="373"/>
    </row>
    <row r="649" spans="8:8" x14ac:dyDescent="0.25">
      <c r="H649" s="373"/>
    </row>
    <row r="650" spans="8:8" x14ac:dyDescent="0.25">
      <c r="H650" s="373"/>
    </row>
    <row r="651" spans="8:8" x14ac:dyDescent="0.25">
      <c r="H651" s="373"/>
    </row>
    <row r="652" spans="8:8" x14ac:dyDescent="0.25">
      <c r="H652" s="373"/>
    </row>
    <row r="653" spans="8:8" x14ac:dyDescent="0.25">
      <c r="H653" s="373"/>
    </row>
    <row r="654" spans="8:8" x14ac:dyDescent="0.25">
      <c r="H654" s="373"/>
    </row>
    <row r="655" spans="8:8" x14ac:dyDescent="0.25">
      <c r="H655" s="373"/>
    </row>
    <row r="656" spans="8:8" x14ac:dyDescent="0.25">
      <c r="H656" s="373"/>
    </row>
    <row r="657" spans="8:8" x14ac:dyDescent="0.25">
      <c r="H657" s="373"/>
    </row>
    <row r="658" spans="8:8" x14ac:dyDescent="0.25">
      <c r="H658" s="373"/>
    </row>
    <row r="659" spans="8:8" x14ac:dyDescent="0.25">
      <c r="H659" s="373"/>
    </row>
    <row r="660" spans="8:8" x14ac:dyDescent="0.25">
      <c r="H660" s="373"/>
    </row>
    <row r="661" spans="8:8" x14ac:dyDescent="0.25">
      <c r="H661" s="373"/>
    </row>
    <row r="662" spans="8:8" x14ac:dyDescent="0.25">
      <c r="H662" s="373"/>
    </row>
    <row r="663" spans="8:8" x14ac:dyDescent="0.25">
      <c r="H663" s="373"/>
    </row>
    <row r="664" spans="8:8" x14ac:dyDescent="0.25">
      <c r="H664" s="373"/>
    </row>
    <row r="665" spans="8:8" x14ac:dyDescent="0.25">
      <c r="H665" s="373"/>
    </row>
    <row r="666" spans="8:8" x14ac:dyDescent="0.25">
      <c r="H666" s="373"/>
    </row>
    <row r="667" spans="8:8" x14ac:dyDescent="0.25">
      <c r="H667" s="373"/>
    </row>
    <row r="668" spans="8:8" x14ac:dyDescent="0.25">
      <c r="H668" s="373"/>
    </row>
    <row r="669" spans="8:8" x14ac:dyDescent="0.25">
      <c r="H669" s="373"/>
    </row>
    <row r="670" spans="8:8" x14ac:dyDescent="0.25">
      <c r="H670" s="373"/>
    </row>
    <row r="671" spans="8:8" x14ac:dyDescent="0.25">
      <c r="H671" s="373"/>
    </row>
    <row r="672" spans="8:8" x14ac:dyDescent="0.25">
      <c r="H672" s="373"/>
    </row>
    <row r="673" spans="8:8" x14ac:dyDescent="0.25">
      <c r="H673" s="373"/>
    </row>
    <row r="674" spans="8:8" x14ac:dyDescent="0.25">
      <c r="H674" s="373"/>
    </row>
    <row r="675" spans="8:8" x14ac:dyDescent="0.25">
      <c r="H675" s="373"/>
    </row>
    <row r="676" spans="8:8" x14ac:dyDescent="0.25">
      <c r="H676" s="373"/>
    </row>
    <row r="677" spans="8:8" x14ac:dyDescent="0.25">
      <c r="H677" s="373"/>
    </row>
    <row r="678" spans="8:8" x14ac:dyDescent="0.25">
      <c r="H678" s="373"/>
    </row>
    <row r="679" spans="8:8" x14ac:dyDescent="0.25">
      <c r="H679" s="373"/>
    </row>
    <row r="680" spans="8:8" x14ac:dyDescent="0.25">
      <c r="H680" s="373"/>
    </row>
    <row r="681" spans="8:8" x14ac:dyDescent="0.25">
      <c r="H681" s="373"/>
    </row>
    <row r="682" spans="8:8" x14ac:dyDescent="0.25">
      <c r="H682" s="373"/>
    </row>
    <row r="683" spans="8:8" x14ac:dyDescent="0.25">
      <c r="H683" s="373"/>
    </row>
    <row r="684" spans="8:8" x14ac:dyDescent="0.25">
      <c r="H684" s="373"/>
    </row>
    <row r="685" spans="8:8" x14ac:dyDescent="0.25">
      <c r="H685" s="373"/>
    </row>
    <row r="686" spans="8:8" x14ac:dyDescent="0.25">
      <c r="H686" s="373"/>
    </row>
    <row r="687" spans="8:8" x14ac:dyDescent="0.25">
      <c r="H687" s="373"/>
    </row>
    <row r="688" spans="8:8" x14ac:dyDescent="0.25">
      <c r="H688" s="373"/>
    </row>
    <row r="689" spans="8:8" x14ac:dyDescent="0.25">
      <c r="H689" s="373"/>
    </row>
    <row r="690" spans="8:8" x14ac:dyDescent="0.25">
      <c r="H690" s="373"/>
    </row>
    <row r="691" spans="8:8" x14ac:dyDescent="0.25">
      <c r="H691" s="373"/>
    </row>
    <row r="692" spans="8:8" x14ac:dyDescent="0.25">
      <c r="H692" s="373"/>
    </row>
    <row r="693" spans="8:8" x14ac:dyDescent="0.25">
      <c r="H693" s="373"/>
    </row>
    <row r="694" spans="8:8" x14ac:dyDescent="0.25">
      <c r="H694" s="373"/>
    </row>
    <row r="695" spans="8:8" x14ac:dyDescent="0.25">
      <c r="H695" s="373"/>
    </row>
    <row r="696" spans="8:8" x14ac:dyDescent="0.25">
      <c r="H696" s="373"/>
    </row>
    <row r="697" spans="8:8" x14ac:dyDescent="0.25">
      <c r="H697" s="373"/>
    </row>
    <row r="698" spans="8:8" x14ac:dyDescent="0.25">
      <c r="H698" s="373"/>
    </row>
    <row r="699" spans="8:8" x14ac:dyDescent="0.25">
      <c r="H699" s="373"/>
    </row>
    <row r="700" spans="8:8" x14ac:dyDescent="0.25">
      <c r="H700" s="373"/>
    </row>
    <row r="701" spans="8:8" x14ac:dyDescent="0.25">
      <c r="H701" s="373"/>
    </row>
    <row r="702" spans="8:8" x14ac:dyDescent="0.25">
      <c r="H702" s="373"/>
    </row>
    <row r="703" spans="8:8" x14ac:dyDescent="0.25">
      <c r="H703" s="373"/>
    </row>
    <row r="704" spans="8:8" x14ac:dyDescent="0.25">
      <c r="H704" s="373"/>
    </row>
    <row r="705" spans="8:8" x14ac:dyDescent="0.25">
      <c r="H705" s="373"/>
    </row>
    <row r="706" spans="8:8" x14ac:dyDescent="0.25">
      <c r="H706" s="373"/>
    </row>
    <row r="707" spans="8:8" x14ac:dyDescent="0.25">
      <c r="H707" s="373"/>
    </row>
    <row r="708" spans="8:8" x14ac:dyDescent="0.25">
      <c r="H708" s="373"/>
    </row>
    <row r="709" spans="8:8" x14ac:dyDescent="0.25">
      <c r="H709" s="373"/>
    </row>
    <row r="710" spans="8:8" x14ac:dyDescent="0.25">
      <c r="H710" s="373"/>
    </row>
    <row r="711" spans="8:8" x14ac:dyDescent="0.25">
      <c r="H711" s="373"/>
    </row>
    <row r="712" spans="8:8" x14ac:dyDescent="0.25">
      <c r="H712" s="373"/>
    </row>
    <row r="713" spans="8:8" x14ac:dyDescent="0.25">
      <c r="H713" s="373"/>
    </row>
    <row r="714" spans="8:8" x14ac:dyDescent="0.25">
      <c r="H714" s="373"/>
    </row>
    <row r="715" spans="8:8" x14ac:dyDescent="0.25">
      <c r="H715" s="373"/>
    </row>
    <row r="716" spans="8:8" x14ac:dyDescent="0.25">
      <c r="H716" s="373"/>
    </row>
    <row r="717" spans="8:8" x14ac:dyDescent="0.25">
      <c r="H717" s="373"/>
    </row>
    <row r="718" spans="8:8" x14ac:dyDescent="0.25">
      <c r="H718" s="373"/>
    </row>
    <row r="719" spans="8:8" x14ac:dyDescent="0.25">
      <c r="H719" s="373"/>
    </row>
    <row r="720" spans="8:8" x14ac:dyDescent="0.25">
      <c r="H720" s="373"/>
    </row>
    <row r="721" spans="8:8" x14ac:dyDescent="0.25">
      <c r="H721" s="373"/>
    </row>
    <row r="722" spans="8:8" x14ac:dyDescent="0.25">
      <c r="H722" s="373"/>
    </row>
    <row r="723" spans="8:8" x14ac:dyDescent="0.25">
      <c r="H723" s="373"/>
    </row>
    <row r="724" spans="8:8" x14ac:dyDescent="0.25">
      <c r="H724" s="373"/>
    </row>
    <row r="725" spans="8:8" x14ac:dyDescent="0.25">
      <c r="H725" s="373"/>
    </row>
    <row r="726" spans="8:8" x14ac:dyDescent="0.25">
      <c r="H726" s="373"/>
    </row>
    <row r="727" spans="8:8" x14ac:dyDescent="0.25">
      <c r="H727" s="373"/>
    </row>
    <row r="728" spans="8:8" x14ac:dyDescent="0.25">
      <c r="H728" s="373"/>
    </row>
    <row r="729" spans="8:8" x14ac:dyDescent="0.25">
      <c r="H729" s="373"/>
    </row>
    <row r="730" spans="8:8" x14ac:dyDescent="0.25">
      <c r="H730" s="373"/>
    </row>
    <row r="731" spans="8:8" x14ac:dyDescent="0.25">
      <c r="H731" s="373"/>
    </row>
    <row r="732" spans="8:8" x14ac:dyDescent="0.25">
      <c r="H732" s="373"/>
    </row>
    <row r="733" spans="8:8" x14ac:dyDescent="0.25">
      <c r="H733" s="373"/>
    </row>
    <row r="734" spans="8:8" x14ac:dyDescent="0.25">
      <c r="H734" s="373"/>
    </row>
    <row r="735" spans="8:8" x14ac:dyDescent="0.25">
      <c r="H735" s="373"/>
    </row>
    <row r="736" spans="8:8" x14ac:dyDescent="0.25">
      <c r="H736" s="373"/>
    </row>
    <row r="737" spans="8:8" x14ac:dyDescent="0.25">
      <c r="H737" s="373"/>
    </row>
    <row r="738" spans="8:8" x14ac:dyDescent="0.25">
      <c r="H738" s="373"/>
    </row>
    <row r="739" spans="8:8" x14ac:dyDescent="0.25">
      <c r="H739" s="373"/>
    </row>
    <row r="740" spans="8:8" x14ac:dyDescent="0.25">
      <c r="H740" s="373"/>
    </row>
    <row r="741" spans="8:8" x14ac:dyDescent="0.25">
      <c r="H741" s="373"/>
    </row>
    <row r="742" spans="8:8" x14ac:dyDescent="0.25">
      <c r="H742" s="373"/>
    </row>
    <row r="743" spans="8:8" x14ac:dyDescent="0.25">
      <c r="H743" s="373"/>
    </row>
    <row r="744" spans="8:8" x14ac:dyDescent="0.25">
      <c r="H744" s="373"/>
    </row>
    <row r="745" spans="8:8" x14ac:dyDescent="0.25">
      <c r="H745" s="373"/>
    </row>
    <row r="746" spans="8:8" x14ac:dyDescent="0.25">
      <c r="H746" s="373"/>
    </row>
    <row r="747" spans="8:8" x14ac:dyDescent="0.25">
      <c r="H747" s="373"/>
    </row>
    <row r="748" spans="8:8" x14ac:dyDescent="0.25">
      <c r="H748" s="373"/>
    </row>
    <row r="749" spans="8:8" x14ac:dyDescent="0.25">
      <c r="H749" s="373"/>
    </row>
    <row r="750" spans="8:8" x14ac:dyDescent="0.25">
      <c r="H750" s="373"/>
    </row>
    <row r="751" spans="8:8" x14ac:dyDescent="0.25">
      <c r="H751" s="373"/>
    </row>
    <row r="752" spans="8:8" x14ac:dyDescent="0.25">
      <c r="H752" s="373"/>
    </row>
    <row r="753" spans="8:8" x14ac:dyDescent="0.25">
      <c r="H753" s="373"/>
    </row>
    <row r="754" spans="8:8" x14ac:dyDescent="0.25">
      <c r="H754" s="373"/>
    </row>
    <row r="755" spans="8:8" x14ac:dyDescent="0.25">
      <c r="H755" s="373"/>
    </row>
    <row r="756" spans="8:8" x14ac:dyDescent="0.25">
      <c r="H756" s="373"/>
    </row>
    <row r="757" spans="8:8" x14ac:dyDescent="0.25">
      <c r="H757" s="373"/>
    </row>
    <row r="758" spans="8:8" x14ac:dyDescent="0.25">
      <c r="H758" s="373"/>
    </row>
    <row r="759" spans="8:8" x14ac:dyDescent="0.25">
      <c r="H759" s="373"/>
    </row>
    <row r="760" spans="8:8" x14ac:dyDescent="0.25">
      <c r="H760" s="373"/>
    </row>
    <row r="761" spans="8:8" x14ac:dyDescent="0.25">
      <c r="H761" s="373"/>
    </row>
    <row r="762" spans="8:8" x14ac:dyDescent="0.25">
      <c r="H762" s="373"/>
    </row>
    <row r="763" spans="8:8" x14ac:dyDescent="0.25">
      <c r="H763" s="373"/>
    </row>
    <row r="764" spans="8:8" x14ac:dyDescent="0.25">
      <c r="H764" s="373"/>
    </row>
    <row r="765" spans="8:8" x14ac:dyDescent="0.25">
      <c r="H765" s="373"/>
    </row>
    <row r="766" spans="8:8" x14ac:dyDescent="0.25">
      <c r="H766" s="373"/>
    </row>
    <row r="767" spans="8:8" x14ac:dyDescent="0.25">
      <c r="H767" s="373"/>
    </row>
    <row r="768" spans="8:8" x14ac:dyDescent="0.25">
      <c r="H768" s="373"/>
    </row>
    <row r="769" spans="8:8" x14ac:dyDescent="0.25">
      <c r="H769" s="373"/>
    </row>
    <row r="770" spans="8:8" x14ac:dyDescent="0.25">
      <c r="H770" s="373"/>
    </row>
    <row r="771" spans="8:8" x14ac:dyDescent="0.25">
      <c r="H771" s="373"/>
    </row>
    <row r="772" spans="8:8" x14ac:dyDescent="0.25">
      <c r="H772" s="373"/>
    </row>
    <row r="773" spans="8:8" x14ac:dyDescent="0.25">
      <c r="H773" s="373"/>
    </row>
    <row r="774" spans="8:8" x14ac:dyDescent="0.25">
      <c r="H774" s="373"/>
    </row>
    <row r="775" spans="8:8" x14ac:dyDescent="0.25">
      <c r="H775" s="373"/>
    </row>
    <row r="776" spans="8:8" x14ac:dyDescent="0.25">
      <c r="H776" s="373"/>
    </row>
    <row r="777" spans="8:8" x14ac:dyDescent="0.25">
      <c r="H777" s="373"/>
    </row>
    <row r="778" spans="8:8" x14ac:dyDescent="0.25">
      <c r="H778" s="373"/>
    </row>
    <row r="779" spans="8:8" x14ac:dyDescent="0.25">
      <c r="H779" s="373"/>
    </row>
    <row r="780" spans="8:8" x14ac:dyDescent="0.25">
      <c r="H780" s="373"/>
    </row>
    <row r="781" spans="8:8" x14ac:dyDescent="0.25">
      <c r="H781" s="373"/>
    </row>
    <row r="782" spans="8:8" x14ac:dyDescent="0.25">
      <c r="H782" s="373"/>
    </row>
    <row r="783" spans="8:8" x14ac:dyDescent="0.25">
      <c r="H783" s="373"/>
    </row>
    <row r="784" spans="8:8" x14ac:dyDescent="0.25">
      <c r="H784" s="373"/>
    </row>
    <row r="785" spans="8:8" x14ac:dyDescent="0.25">
      <c r="H785" s="373"/>
    </row>
    <row r="786" spans="8:8" x14ac:dyDescent="0.25">
      <c r="H786" s="373"/>
    </row>
    <row r="787" spans="8:8" x14ac:dyDescent="0.25">
      <c r="H787" s="373"/>
    </row>
    <row r="788" spans="8:8" x14ac:dyDescent="0.25">
      <c r="H788" s="373"/>
    </row>
    <row r="789" spans="8:8" x14ac:dyDescent="0.25">
      <c r="H789" s="373"/>
    </row>
    <row r="790" spans="8:8" x14ac:dyDescent="0.25">
      <c r="H790" s="373"/>
    </row>
    <row r="791" spans="8:8" x14ac:dyDescent="0.25">
      <c r="H791" s="373"/>
    </row>
    <row r="792" spans="8:8" x14ac:dyDescent="0.25">
      <c r="H792" s="373"/>
    </row>
    <row r="793" spans="8:8" x14ac:dyDescent="0.25">
      <c r="H793" s="373"/>
    </row>
    <row r="794" spans="8:8" x14ac:dyDescent="0.25">
      <c r="H794" s="373"/>
    </row>
    <row r="795" spans="8:8" x14ac:dyDescent="0.25">
      <c r="H795" s="373"/>
    </row>
    <row r="796" spans="8:8" x14ac:dyDescent="0.25">
      <c r="H796" s="373"/>
    </row>
    <row r="797" spans="8:8" x14ac:dyDescent="0.25">
      <c r="H797" s="373"/>
    </row>
    <row r="798" spans="8:8" x14ac:dyDescent="0.25">
      <c r="H798" s="373"/>
    </row>
    <row r="799" spans="8:8" x14ac:dyDescent="0.25">
      <c r="H799" s="373"/>
    </row>
    <row r="800" spans="8:8" x14ac:dyDescent="0.25">
      <c r="H800" s="373"/>
    </row>
    <row r="801" spans="8:8" x14ac:dyDescent="0.25">
      <c r="H801" s="373"/>
    </row>
    <row r="802" spans="8:8" x14ac:dyDescent="0.25">
      <c r="H802" s="373"/>
    </row>
    <row r="803" spans="8:8" x14ac:dyDescent="0.25">
      <c r="H803" s="373"/>
    </row>
    <row r="804" spans="8:8" x14ac:dyDescent="0.25">
      <c r="H804" s="373"/>
    </row>
    <row r="805" spans="8:8" x14ac:dyDescent="0.25">
      <c r="H805" s="373"/>
    </row>
    <row r="806" spans="8:8" x14ac:dyDescent="0.25">
      <c r="H806" s="373"/>
    </row>
    <row r="807" spans="8:8" x14ac:dyDescent="0.25">
      <c r="H807" s="373"/>
    </row>
    <row r="808" spans="8:8" x14ac:dyDescent="0.25">
      <c r="H808" s="373"/>
    </row>
    <row r="809" spans="8:8" x14ac:dyDescent="0.25">
      <c r="H809" s="373"/>
    </row>
    <row r="810" spans="8:8" x14ac:dyDescent="0.25">
      <c r="H810" s="373"/>
    </row>
    <row r="811" spans="8:8" x14ac:dyDescent="0.25">
      <c r="H811" s="373"/>
    </row>
    <row r="812" spans="8:8" x14ac:dyDescent="0.25">
      <c r="H812" s="373"/>
    </row>
    <row r="813" spans="8:8" x14ac:dyDescent="0.25">
      <c r="H813" s="373"/>
    </row>
    <row r="814" spans="8:8" x14ac:dyDescent="0.25">
      <c r="H814" s="373"/>
    </row>
    <row r="815" spans="8:8" x14ac:dyDescent="0.25">
      <c r="H815" s="373"/>
    </row>
    <row r="816" spans="8:8" x14ac:dyDescent="0.25">
      <c r="H816" s="373"/>
    </row>
    <row r="817" spans="8:8" x14ac:dyDescent="0.25">
      <c r="H817" s="373"/>
    </row>
    <row r="818" spans="8:8" x14ac:dyDescent="0.25">
      <c r="H818" s="373"/>
    </row>
    <row r="819" spans="8:8" x14ac:dyDescent="0.25">
      <c r="H819" s="373"/>
    </row>
    <row r="820" spans="8:8" x14ac:dyDescent="0.25">
      <c r="H820" s="373"/>
    </row>
    <row r="821" spans="8:8" x14ac:dyDescent="0.25">
      <c r="H821" s="373"/>
    </row>
    <row r="822" spans="8:8" x14ac:dyDescent="0.25">
      <c r="H822" s="373"/>
    </row>
    <row r="823" spans="8:8" x14ac:dyDescent="0.25">
      <c r="H823" s="373"/>
    </row>
    <row r="824" spans="8:8" x14ac:dyDescent="0.25">
      <c r="H824" s="373"/>
    </row>
    <row r="825" spans="8:8" x14ac:dyDescent="0.25">
      <c r="H825" s="373"/>
    </row>
    <row r="826" spans="8:8" x14ac:dyDescent="0.25">
      <c r="H826" s="373"/>
    </row>
    <row r="827" spans="8:8" x14ac:dyDescent="0.25">
      <c r="H827" s="373"/>
    </row>
    <row r="828" spans="8:8" x14ac:dyDescent="0.25">
      <c r="H828" s="373"/>
    </row>
    <row r="829" spans="8:8" x14ac:dyDescent="0.25">
      <c r="H829" s="373"/>
    </row>
    <row r="830" spans="8:8" x14ac:dyDescent="0.25">
      <c r="H830" s="373"/>
    </row>
    <row r="831" spans="8:8" x14ac:dyDescent="0.25">
      <c r="H831" s="373"/>
    </row>
    <row r="832" spans="8:8" x14ac:dyDescent="0.25">
      <c r="H832" s="373"/>
    </row>
    <row r="833" spans="8:8" x14ac:dyDescent="0.25">
      <c r="H833" s="373"/>
    </row>
    <row r="834" spans="8:8" x14ac:dyDescent="0.25">
      <c r="H834" s="373"/>
    </row>
    <row r="835" spans="8:8" x14ac:dyDescent="0.25">
      <c r="H835" s="373"/>
    </row>
    <row r="836" spans="8:8" x14ac:dyDescent="0.25">
      <c r="H836" s="373"/>
    </row>
    <row r="837" spans="8:8" x14ac:dyDescent="0.25">
      <c r="H837" s="373"/>
    </row>
    <row r="838" spans="8:8" x14ac:dyDescent="0.25">
      <c r="H838" s="373"/>
    </row>
    <row r="839" spans="8:8" x14ac:dyDescent="0.25">
      <c r="H839" s="373"/>
    </row>
    <row r="840" spans="8:8" x14ac:dyDescent="0.25">
      <c r="H840" s="373"/>
    </row>
    <row r="841" spans="8:8" x14ac:dyDescent="0.25">
      <c r="H841" s="373"/>
    </row>
    <row r="842" spans="8:8" x14ac:dyDescent="0.25">
      <c r="H842" s="373"/>
    </row>
    <row r="843" spans="8:8" x14ac:dyDescent="0.25">
      <c r="H843" s="373"/>
    </row>
    <row r="844" spans="8:8" x14ac:dyDescent="0.25">
      <c r="H844" s="373"/>
    </row>
    <row r="845" spans="8:8" x14ac:dyDescent="0.25">
      <c r="H845" s="373"/>
    </row>
    <row r="846" spans="8:8" x14ac:dyDescent="0.25">
      <c r="H846" s="373"/>
    </row>
    <row r="847" spans="8:8" x14ac:dyDescent="0.25">
      <c r="H847" s="373"/>
    </row>
    <row r="848" spans="8:8" x14ac:dyDescent="0.25">
      <c r="H848" s="373"/>
    </row>
    <row r="849" spans="8:8" x14ac:dyDescent="0.25">
      <c r="H849" s="373"/>
    </row>
    <row r="850" spans="8:8" x14ac:dyDescent="0.25">
      <c r="H850" s="373"/>
    </row>
    <row r="851" spans="8:8" x14ac:dyDescent="0.25">
      <c r="H851" s="373"/>
    </row>
    <row r="852" spans="8:8" x14ac:dyDescent="0.25">
      <c r="H852" s="373"/>
    </row>
    <row r="853" spans="8:8" x14ac:dyDescent="0.25">
      <c r="H853" s="373"/>
    </row>
    <row r="854" spans="8:8" x14ac:dyDescent="0.25">
      <c r="H854" s="373"/>
    </row>
    <row r="855" spans="8:8" x14ac:dyDescent="0.25">
      <c r="H855" s="373"/>
    </row>
    <row r="856" spans="8:8" x14ac:dyDescent="0.25">
      <c r="H856" s="373"/>
    </row>
    <row r="857" spans="8:8" x14ac:dyDescent="0.25">
      <c r="H857" s="373"/>
    </row>
    <row r="858" spans="8:8" x14ac:dyDescent="0.25">
      <c r="H858" s="373"/>
    </row>
    <row r="859" spans="8:8" x14ac:dyDescent="0.25">
      <c r="H859" s="373"/>
    </row>
    <row r="860" spans="8:8" x14ac:dyDescent="0.25">
      <c r="H860" s="373"/>
    </row>
    <row r="861" spans="8:8" x14ac:dyDescent="0.25">
      <c r="H861" s="373"/>
    </row>
    <row r="862" spans="8:8" x14ac:dyDescent="0.25">
      <c r="H862" s="373"/>
    </row>
    <row r="863" spans="8:8" x14ac:dyDescent="0.25">
      <c r="H863" s="373"/>
    </row>
    <row r="864" spans="8:8" x14ac:dyDescent="0.25">
      <c r="H864" s="373"/>
    </row>
    <row r="865" spans="8:8" x14ac:dyDescent="0.25">
      <c r="H865" s="373"/>
    </row>
    <row r="866" spans="8:8" x14ac:dyDescent="0.25">
      <c r="H866" s="373"/>
    </row>
    <row r="867" spans="8:8" x14ac:dyDescent="0.25">
      <c r="H867" s="373"/>
    </row>
    <row r="868" spans="8:8" x14ac:dyDescent="0.25">
      <c r="H868" s="373"/>
    </row>
    <row r="869" spans="8:8" x14ac:dyDescent="0.25">
      <c r="H869" s="373"/>
    </row>
    <row r="870" spans="8:8" x14ac:dyDescent="0.25">
      <c r="H870" s="373"/>
    </row>
    <row r="871" spans="8:8" x14ac:dyDescent="0.25">
      <c r="H871" s="373"/>
    </row>
    <row r="872" spans="8:8" x14ac:dyDescent="0.25">
      <c r="H872" s="373"/>
    </row>
    <row r="873" spans="8:8" x14ac:dyDescent="0.25">
      <c r="H873" s="373"/>
    </row>
    <row r="874" spans="8:8" x14ac:dyDescent="0.25">
      <c r="H874" s="373"/>
    </row>
    <row r="875" spans="8:8" x14ac:dyDescent="0.25">
      <c r="H875" s="373"/>
    </row>
    <row r="876" spans="8:8" x14ac:dyDescent="0.25">
      <c r="H876" s="373"/>
    </row>
    <row r="877" spans="8:8" x14ac:dyDescent="0.25">
      <c r="H877" s="373"/>
    </row>
    <row r="878" spans="8:8" x14ac:dyDescent="0.25">
      <c r="H878" s="373"/>
    </row>
    <row r="879" spans="8:8" x14ac:dyDescent="0.25">
      <c r="H879" s="373"/>
    </row>
    <row r="880" spans="8:8" x14ac:dyDescent="0.25">
      <c r="H880" s="373"/>
    </row>
    <row r="881" spans="8:8" x14ac:dyDescent="0.25">
      <c r="H881" s="373"/>
    </row>
    <row r="882" spans="8:8" x14ac:dyDescent="0.25">
      <c r="H882" s="373"/>
    </row>
    <row r="883" spans="8:8" x14ac:dyDescent="0.25">
      <c r="H883" s="373"/>
    </row>
    <row r="884" spans="8:8" x14ac:dyDescent="0.25">
      <c r="H884" s="373"/>
    </row>
    <row r="885" spans="8:8" x14ac:dyDescent="0.25">
      <c r="H885" s="373"/>
    </row>
    <row r="886" spans="8:8" x14ac:dyDescent="0.25">
      <c r="H886" s="373"/>
    </row>
    <row r="887" spans="8:8" x14ac:dyDescent="0.25">
      <c r="H887" s="373"/>
    </row>
    <row r="888" spans="8:8" x14ac:dyDescent="0.25">
      <c r="H888" s="373"/>
    </row>
    <row r="889" spans="8:8" x14ac:dyDescent="0.25">
      <c r="H889" s="373"/>
    </row>
    <row r="890" spans="8:8" x14ac:dyDescent="0.25">
      <c r="H890" s="373"/>
    </row>
    <row r="891" spans="8:8" x14ac:dyDescent="0.25">
      <c r="H891" s="373"/>
    </row>
    <row r="892" spans="8:8" x14ac:dyDescent="0.25">
      <c r="H892" s="373"/>
    </row>
    <row r="893" spans="8:8" x14ac:dyDescent="0.25">
      <c r="H893" s="373"/>
    </row>
    <row r="894" spans="8:8" x14ac:dyDescent="0.25">
      <c r="H894" s="373"/>
    </row>
    <row r="895" spans="8:8" x14ac:dyDescent="0.25">
      <c r="H895" s="373"/>
    </row>
    <row r="896" spans="8:8" x14ac:dyDescent="0.25">
      <c r="H896" s="373"/>
    </row>
    <row r="897" spans="8:8" x14ac:dyDescent="0.25">
      <c r="H897" s="373"/>
    </row>
    <row r="898" spans="8:8" x14ac:dyDescent="0.25">
      <c r="H898" s="373"/>
    </row>
    <row r="899" spans="8:8" x14ac:dyDescent="0.25">
      <c r="H899" s="373"/>
    </row>
    <row r="900" spans="8:8" x14ac:dyDescent="0.25">
      <c r="H900" s="373"/>
    </row>
    <row r="901" spans="8:8" x14ac:dyDescent="0.25">
      <c r="H901" s="373"/>
    </row>
    <row r="902" spans="8:8" x14ac:dyDescent="0.25">
      <c r="H902" s="373"/>
    </row>
    <row r="903" spans="8:8" x14ac:dyDescent="0.25">
      <c r="H903" s="373"/>
    </row>
    <row r="904" spans="8:8" x14ac:dyDescent="0.25">
      <c r="H904" s="373"/>
    </row>
    <row r="905" spans="8:8" x14ac:dyDescent="0.25">
      <c r="H905" s="373"/>
    </row>
    <row r="906" spans="8:8" x14ac:dyDescent="0.25">
      <c r="H906" s="373"/>
    </row>
    <row r="907" spans="8:8" x14ac:dyDescent="0.25">
      <c r="H907" s="373"/>
    </row>
    <row r="908" spans="8:8" x14ac:dyDescent="0.25">
      <c r="H908" s="373"/>
    </row>
    <row r="909" spans="8:8" x14ac:dyDescent="0.25">
      <c r="H909" s="373"/>
    </row>
    <row r="910" spans="8:8" x14ac:dyDescent="0.25">
      <c r="H910" s="373"/>
    </row>
    <row r="911" spans="8:8" x14ac:dyDescent="0.25">
      <c r="H911" s="373"/>
    </row>
    <row r="912" spans="8:8" x14ac:dyDescent="0.25">
      <c r="H912" s="373"/>
    </row>
    <row r="913" spans="8:8" x14ac:dyDescent="0.25">
      <c r="H913" s="373"/>
    </row>
    <row r="914" spans="8:8" x14ac:dyDescent="0.25">
      <c r="H914" s="373"/>
    </row>
    <row r="915" spans="8:8" x14ac:dyDescent="0.25">
      <c r="H915" s="373"/>
    </row>
    <row r="916" spans="8:8" x14ac:dyDescent="0.25">
      <c r="H916" s="373"/>
    </row>
    <row r="917" spans="8:8" x14ac:dyDescent="0.25">
      <c r="H917" s="373"/>
    </row>
    <row r="918" spans="8:8" x14ac:dyDescent="0.25">
      <c r="H918" s="373"/>
    </row>
    <row r="919" spans="8:8" x14ac:dyDescent="0.25">
      <c r="H919" s="373"/>
    </row>
    <row r="920" spans="8:8" x14ac:dyDescent="0.25">
      <c r="H920" s="373"/>
    </row>
    <row r="921" spans="8:8" x14ac:dyDescent="0.25">
      <c r="H921" s="373"/>
    </row>
    <row r="922" spans="8:8" x14ac:dyDescent="0.25">
      <c r="H922" s="373"/>
    </row>
    <row r="923" spans="8:8" x14ac:dyDescent="0.25">
      <c r="H923" s="373"/>
    </row>
    <row r="924" spans="8:8" x14ac:dyDescent="0.25">
      <c r="H924" s="373"/>
    </row>
    <row r="925" spans="8:8" x14ac:dyDescent="0.25">
      <c r="H925" s="373"/>
    </row>
    <row r="926" spans="8:8" x14ac:dyDescent="0.25">
      <c r="H926" s="373"/>
    </row>
    <row r="927" spans="8:8" x14ac:dyDescent="0.25">
      <c r="H927" s="373"/>
    </row>
    <row r="928" spans="8:8" x14ac:dyDescent="0.25">
      <c r="H928" s="373"/>
    </row>
    <row r="929" spans="8:8" x14ac:dyDescent="0.25">
      <c r="H929" s="373"/>
    </row>
    <row r="930" spans="8:8" x14ac:dyDescent="0.25">
      <c r="H930" s="373"/>
    </row>
    <row r="931" spans="8:8" x14ac:dyDescent="0.25">
      <c r="H931" s="373"/>
    </row>
    <row r="932" spans="8:8" x14ac:dyDescent="0.25">
      <c r="H932" s="373"/>
    </row>
    <row r="933" spans="8:8" x14ac:dyDescent="0.25">
      <c r="H933" s="373"/>
    </row>
    <row r="934" spans="8:8" x14ac:dyDescent="0.25">
      <c r="H934" s="373"/>
    </row>
    <row r="935" spans="8:8" x14ac:dyDescent="0.25">
      <c r="H935" s="373"/>
    </row>
    <row r="936" spans="8:8" x14ac:dyDescent="0.25">
      <c r="H936" s="373"/>
    </row>
    <row r="937" spans="8:8" x14ac:dyDescent="0.25">
      <c r="H937" s="373"/>
    </row>
    <row r="938" spans="8:8" x14ac:dyDescent="0.25">
      <c r="H938" s="373"/>
    </row>
    <row r="939" spans="8:8" x14ac:dyDescent="0.25">
      <c r="H939" s="373"/>
    </row>
    <row r="940" spans="8:8" x14ac:dyDescent="0.25">
      <c r="H940" s="373"/>
    </row>
    <row r="941" spans="8:8" x14ac:dyDescent="0.25">
      <c r="H941" s="373"/>
    </row>
    <row r="942" spans="8:8" x14ac:dyDescent="0.25">
      <c r="H942" s="373"/>
    </row>
    <row r="943" spans="8:8" x14ac:dyDescent="0.25">
      <c r="H943" s="373"/>
    </row>
    <row r="944" spans="8:8" x14ac:dyDescent="0.25">
      <c r="H944" s="373"/>
    </row>
    <row r="945" spans="8:8" x14ac:dyDescent="0.25">
      <c r="H945" s="373"/>
    </row>
    <row r="946" spans="8:8" x14ac:dyDescent="0.25">
      <c r="H946" s="373"/>
    </row>
    <row r="947" spans="8:8" x14ac:dyDescent="0.25">
      <c r="H947" s="373"/>
    </row>
    <row r="948" spans="8:8" x14ac:dyDescent="0.25">
      <c r="H948" s="373"/>
    </row>
    <row r="949" spans="8:8" x14ac:dyDescent="0.25">
      <c r="H949" s="373"/>
    </row>
    <row r="950" spans="8:8" x14ac:dyDescent="0.25">
      <c r="H950" s="373"/>
    </row>
    <row r="951" spans="8:8" x14ac:dyDescent="0.25">
      <c r="H951" s="373"/>
    </row>
    <row r="952" spans="8:8" x14ac:dyDescent="0.25">
      <c r="H952" s="373"/>
    </row>
    <row r="953" spans="8:8" x14ac:dyDescent="0.25">
      <c r="H953" s="373"/>
    </row>
    <row r="954" spans="8:8" x14ac:dyDescent="0.25">
      <c r="H954" s="373"/>
    </row>
    <row r="955" spans="8:8" x14ac:dyDescent="0.25">
      <c r="H955" s="373"/>
    </row>
    <row r="956" spans="8:8" x14ac:dyDescent="0.25">
      <c r="H956" s="373"/>
    </row>
    <row r="957" spans="8:8" x14ac:dyDescent="0.25">
      <c r="H957" s="373"/>
    </row>
    <row r="958" spans="8:8" x14ac:dyDescent="0.25">
      <c r="H958" s="373"/>
    </row>
    <row r="959" spans="8:8" x14ac:dyDescent="0.25">
      <c r="H959" s="373"/>
    </row>
    <row r="960" spans="8:8" x14ac:dyDescent="0.25">
      <c r="H960" s="373"/>
    </row>
    <row r="961" spans="8:8" x14ac:dyDescent="0.25">
      <c r="H961" s="373"/>
    </row>
    <row r="962" spans="8:8" x14ac:dyDescent="0.25">
      <c r="H962" s="373"/>
    </row>
    <row r="963" spans="8:8" x14ac:dyDescent="0.25">
      <c r="H963" s="373"/>
    </row>
    <row r="964" spans="8:8" x14ac:dyDescent="0.25">
      <c r="H964" s="373"/>
    </row>
    <row r="965" spans="8:8" x14ac:dyDescent="0.25">
      <c r="H965" s="373"/>
    </row>
    <row r="966" spans="8:8" x14ac:dyDescent="0.25">
      <c r="H966" s="373"/>
    </row>
    <row r="967" spans="8:8" x14ac:dyDescent="0.25">
      <c r="H967" s="373"/>
    </row>
    <row r="968" spans="8:8" x14ac:dyDescent="0.25">
      <c r="H968" s="373"/>
    </row>
    <row r="969" spans="8:8" x14ac:dyDescent="0.25">
      <c r="H969" s="373"/>
    </row>
    <row r="970" spans="8:8" x14ac:dyDescent="0.25">
      <c r="H970" s="373"/>
    </row>
    <row r="971" spans="8:8" x14ac:dyDescent="0.25">
      <c r="H971" s="373"/>
    </row>
    <row r="972" spans="8:8" x14ac:dyDescent="0.25">
      <c r="H972" s="373"/>
    </row>
    <row r="973" spans="8:8" x14ac:dyDescent="0.25">
      <c r="H973" s="373"/>
    </row>
    <row r="974" spans="8:8" x14ac:dyDescent="0.25">
      <c r="H974" s="373"/>
    </row>
    <row r="975" spans="8:8" x14ac:dyDescent="0.25">
      <c r="H975" s="373"/>
    </row>
    <row r="976" spans="8:8" x14ac:dyDescent="0.25">
      <c r="H976" s="373"/>
    </row>
    <row r="977" spans="8:8" x14ac:dyDescent="0.25">
      <c r="H977" s="373"/>
    </row>
    <row r="978" spans="8:8" x14ac:dyDescent="0.25">
      <c r="H978" s="373"/>
    </row>
    <row r="979" spans="8:8" x14ac:dyDescent="0.25">
      <c r="H979" s="373"/>
    </row>
    <row r="980" spans="8:8" x14ac:dyDescent="0.25">
      <c r="H980" s="373"/>
    </row>
    <row r="981" spans="8:8" x14ac:dyDescent="0.25">
      <c r="H981" s="373"/>
    </row>
    <row r="982" spans="8:8" x14ac:dyDescent="0.25">
      <c r="H982" s="373"/>
    </row>
    <row r="983" spans="8:8" x14ac:dyDescent="0.25">
      <c r="H983" s="373"/>
    </row>
    <row r="984" spans="8:8" x14ac:dyDescent="0.25">
      <c r="H984" s="373"/>
    </row>
    <row r="985" spans="8:8" x14ac:dyDescent="0.25">
      <c r="H985" s="373"/>
    </row>
    <row r="986" spans="8:8" x14ac:dyDescent="0.25">
      <c r="H986" s="373"/>
    </row>
    <row r="987" spans="8:8" x14ac:dyDescent="0.25">
      <c r="H987" s="373"/>
    </row>
    <row r="988" spans="8:8" x14ac:dyDescent="0.25">
      <c r="H988" s="373"/>
    </row>
    <row r="989" spans="8:8" x14ac:dyDescent="0.25">
      <c r="H989" s="373"/>
    </row>
    <row r="990" spans="8:8" x14ac:dyDescent="0.25">
      <c r="H990" s="373"/>
    </row>
    <row r="991" spans="8:8" x14ac:dyDescent="0.25">
      <c r="H991" s="373"/>
    </row>
    <row r="992" spans="8:8" x14ac:dyDescent="0.25">
      <c r="H992" s="373"/>
    </row>
    <row r="993" spans="8:8" x14ac:dyDescent="0.25">
      <c r="H993" s="373"/>
    </row>
    <row r="994" spans="8:8" x14ac:dyDescent="0.25">
      <c r="H994" s="373"/>
    </row>
    <row r="995" spans="8:8" x14ac:dyDescent="0.25">
      <c r="H995" s="373"/>
    </row>
    <row r="996" spans="8:8" x14ac:dyDescent="0.25">
      <c r="H996" s="373"/>
    </row>
    <row r="997" spans="8:8" x14ac:dyDescent="0.25">
      <c r="H997" s="373"/>
    </row>
    <row r="998" spans="8:8" x14ac:dyDescent="0.25">
      <c r="H998" s="373"/>
    </row>
    <row r="999" spans="8:8" x14ac:dyDescent="0.25">
      <c r="H999" s="373"/>
    </row>
    <row r="1000" spans="8:8" x14ac:dyDescent="0.25">
      <c r="H1000" s="373"/>
    </row>
    <row r="1001" spans="8:8" x14ac:dyDescent="0.25">
      <c r="H1001" s="373"/>
    </row>
    <row r="1002" spans="8:8" x14ac:dyDescent="0.25">
      <c r="H1002" s="373"/>
    </row>
    <row r="1003" spans="8:8" x14ac:dyDescent="0.25">
      <c r="H1003" s="373"/>
    </row>
    <row r="1004" spans="8:8" x14ac:dyDescent="0.25">
      <c r="H1004" s="373"/>
    </row>
    <row r="1005" spans="8:8" x14ac:dyDescent="0.25">
      <c r="H1005" s="373"/>
    </row>
    <row r="1006" spans="8:8" x14ac:dyDescent="0.25">
      <c r="H1006" s="373"/>
    </row>
    <row r="1007" spans="8:8" x14ac:dyDescent="0.25">
      <c r="H1007" s="373"/>
    </row>
    <row r="1008" spans="8:8" x14ac:dyDescent="0.25">
      <c r="H1008" s="373"/>
    </row>
    <row r="1009" spans="8:8" x14ac:dyDescent="0.25">
      <c r="H1009" s="373"/>
    </row>
    <row r="1010" spans="8:8" x14ac:dyDescent="0.25">
      <c r="H1010" s="373"/>
    </row>
    <row r="1011" spans="8:8" x14ac:dyDescent="0.25">
      <c r="H1011" s="373"/>
    </row>
    <row r="1012" spans="8:8" x14ac:dyDescent="0.25">
      <c r="H1012" s="373"/>
    </row>
    <row r="1013" spans="8:8" x14ac:dyDescent="0.25">
      <c r="H1013" s="373"/>
    </row>
    <row r="1014" spans="8:8" x14ac:dyDescent="0.25">
      <c r="H1014" s="373"/>
    </row>
    <row r="1015" spans="8:8" x14ac:dyDescent="0.25">
      <c r="H1015" s="373"/>
    </row>
    <row r="1016" spans="8:8" x14ac:dyDescent="0.25">
      <c r="H1016" s="373"/>
    </row>
    <row r="1017" spans="8:8" x14ac:dyDescent="0.25">
      <c r="H1017" s="373"/>
    </row>
    <row r="1018" spans="8:8" x14ac:dyDescent="0.25">
      <c r="H1018" s="373"/>
    </row>
    <row r="1019" spans="8:8" x14ac:dyDescent="0.25">
      <c r="H1019" s="373"/>
    </row>
    <row r="1020" spans="8:8" x14ac:dyDescent="0.25">
      <c r="H1020" s="373"/>
    </row>
    <row r="1021" spans="8:8" x14ac:dyDescent="0.25">
      <c r="H1021" s="373"/>
    </row>
    <row r="1022" spans="8:8" x14ac:dyDescent="0.25">
      <c r="H1022" s="373"/>
    </row>
    <row r="1023" spans="8:8" x14ac:dyDescent="0.25">
      <c r="H1023" s="373"/>
    </row>
    <row r="1024" spans="8:8" x14ac:dyDescent="0.25">
      <c r="H1024" s="373"/>
    </row>
    <row r="1025" spans="8:8" x14ac:dyDescent="0.25">
      <c r="H1025" s="373"/>
    </row>
    <row r="1026" spans="8:8" x14ac:dyDescent="0.25">
      <c r="H1026" s="373"/>
    </row>
    <row r="1027" spans="8:8" x14ac:dyDescent="0.25">
      <c r="H1027" s="373"/>
    </row>
    <row r="1028" spans="8:8" x14ac:dyDescent="0.25">
      <c r="H1028" s="373"/>
    </row>
    <row r="1029" spans="8:8" x14ac:dyDescent="0.25">
      <c r="H1029" s="373"/>
    </row>
    <row r="1030" spans="8:8" x14ac:dyDescent="0.25">
      <c r="H1030" s="373"/>
    </row>
    <row r="1031" spans="8:8" x14ac:dyDescent="0.25">
      <c r="H1031" s="373"/>
    </row>
    <row r="1032" spans="8:8" x14ac:dyDescent="0.25">
      <c r="H1032" s="373"/>
    </row>
    <row r="1033" spans="8:8" x14ac:dyDescent="0.25">
      <c r="H1033" s="373"/>
    </row>
    <row r="1034" spans="8:8" x14ac:dyDescent="0.25">
      <c r="H1034" s="373"/>
    </row>
    <row r="1035" spans="8:8" x14ac:dyDescent="0.25">
      <c r="H1035" s="373"/>
    </row>
    <row r="1036" spans="8:8" x14ac:dyDescent="0.25">
      <c r="H1036" s="373"/>
    </row>
    <row r="1037" spans="8:8" x14ac:dyDescent="0.25">
      <c r="H1037" s="373"/>
    </row>
    <row r="1038" spans="8:8" x14ac:dyDescent="0.25">
      <c r="H1038" s="373"/>
    </row>
    <row r="1039" spans="8:8" x14ac:dyDescent="0.25">
      <c r="H1039" s="373"/>
    </row>
    <row r="1040" spans="8:8" x14ac:dyDescent="0.25">
      <c r="H1040" s="373"/>
    </row>
    <row r="1041" spans="8:8" x14ac:dyDescent="0.25">
      <c r="H1041" s="373"/>
    </row>
    <row r="1042" spans="8:8" x14ac:dyDescent="0.25">
      <c r="H1042" s="373"/>
    </row>
    <row r="1043" spans="8:8" x14ac:dyDescent="0.25">
      <c r="H1043" s="373"/>
    </row>
    <row r="1044" spans="8:8" x14ac:dyDescent="0.25">
      <c r="H1044" s="373"/>
    </row>
    <row r="1045" spans="8:8" x14ac:dyDescent="0.25">
      <c r="H1045" s="373"/>
    </row>
    <row r="1046" spans="8:8" x14ac:dyDescent="0.25">
      <c r="H1046" s="373"/>
    </row>
    <row r="1047" spans="8:8" x14ac:dyDescent="0.25">
      <c r="H1047" s="373"/>
    </row>
    <row r="1048" spans="8:8" x14ac:dyDescent="0.25">
      <c r="H1048" s="373"/>
    </row>
    <row r="1049" spans="8:8" x14ac:dyDescent="0.25">
      <c r="H1049" s="373"/>
    </row>
    <row r="1050" spans="8:8" x14ac:dyDescent="0.25">
      <c r="H1050" s="373"/>
    </row>
    <row r="1051" spans="8:8" x14ac:dyDescent="0.25">
      <c r="H1051" s="373"/>
    </row>
    <row r="1052" spans="8:8" x14ac:dyDescent="0.25">
      <c r="H1052" s="373"/>
    </row>
    <row r="1053" spans="8:8" x14ac:dyDescent="0.25">
      <c r="H1053" s="373"/>
    </row>
    <row r="1054" spans="8:8" x14ac:dyDescent="0.25">
      <c r="H1054" s="373"/>
    </row>
    <row r="1055" spans="8:8" x14ac:dyDescent="0.25">
      <c r="H1055" s="373"/>
    </row>
    <row r="1056" spans="8:8" x14ac:dyDescent="0.25">
      <c r="H1056" s="373"/>
    </row>
    <row r="1057" spans="8:8" x14ac:dyDescent="0.25">
      <c r="H1057" s="373"/>
    </row>
    <row r="1058" spans="8:8" x14ac:dyDescent="0.25">
      <c r="H1058" s="373"/>
    </row>
    <row r="1059" spans="8:8" x14ac:dyDescent="0.25">
      <c r="H1059" s="373"/>
    </row>
    <row r="1060" spans="8:8" x14ac:dyDescent="0.25">
      <c r="H1060" s="373"/>
    </row>
    <row r="1061" spans="8:8" x14ac:dyDescent="0.25">
      <c r="H1061" s="373"/>
    </row>
    <row r="1062" spans="8:8" x14ac:dyDescent="0.25">
      <c r="H1062" s="373"/>
    </row>
    <row r="1063" spans="8:8" x14ac:dyDescent="0.25">
      <c r="H1063" s="373"/>
    </row>
    <row r="1064" spans="8:8" x14ac:dyDescent="0.25">
      <c r="H1064" s="373"/>
    </row>
    <row r="1065" spans="8:8" x14ac:dyDescent="0.25">
      <c r="H1065" s="373"/>
    </row>
    <row r="1066" spans="8:8" x14ac:dyDescent="0.25">
      <c r="H1066" s="373"/>
    </row>
    <row r="1067" spans="8:8" x14ac:dyDescent="0.25">
      <c r="H1067" s="373"/>
    </row>
    <row r="1068" spans="8:8" x14ac:dyDescent="0.25">
      <c r="H1068" s="373"/>
    </row>
    <row r="1069" spans="8:8" x14ac:dyDescent="0.25">
      <c r="H1069" s="373"/>
    </row>
    <row r="1070" spans="8:8" x14ac:dyDescent="0.25">
      <c r="H1070" s="373"/>
    </row>
    <row r="1071" spans="8:8" x14ac:dyDescent="0.25">
      <c r="H1071" s="373"/>
    </row>
    <row r="1072" spans="8:8" x14ac:dyDescent="0.25">
      <c r="H1072" s="373"/>
    </row>
    <row r="1073" spans="8:8" x14ac:dyDescent="0.25">
      <c r="H1073" s="373"/>
    </row>
    <row r="1074" spans="8:8" x14ac:dyDescent="0.25">
      <c r="H1074" s="373"/>
    </row>
    <row r="1075" spans="8:8" x14ac:dyDescent="0.25">
      <c r="H1075" s="373"/>
    </row>
    <row r="1076" spans="8:8" x14ac:dyDescent="0.25">
      <c r="H1076" s="373"/>
    </row>
    <row r="1077" spans="8:8" x14ac:dyDescent="0.25">
      <c r="H1077" s="373"/>
    </row>
    <row r="1078" spans="8:8" x14ac:dyDescent="0.25">
      <c r="H1078" s="373"/>
    </row>
    <row r="1079" spans="8:8" x14ac:dyDescent="0.25">
      <c r="H1079" s="373"/>
    </row>
    <row r="1080" spans="8:8" x14ac:dyDescent="0.25">
      <c r="H1080" s="373"/>
    </row>
    <row r="1081" spans="8:8" x14ac:dyDescent="0.25">
      <c r="H1081" s="373"/>
    </row>
    <row r="1082" spans="8:8" x14ac:dyDescent="0.25">
      <c r="H1082" s="373"/>
    </row>
    <row r="1083" spans="8:8" x14ac:dyDescent="0.25">
      <c r="H1083" s="373"/>
    </row>
    <row r="1084" spans="8:8" x14ac:dyDescent="0.25">
      <c r="H1084" s="373"/>
    </row>
    <row r="1085" spans="8:8" x14ac:dyDescent="0.25">
      <c r="H1085" s="373"/>
    </row>
    <row r="1086" spans="8:8" x14ac:dyDescent="0.25">
      <c r="H1086" s="373"/>
    </row>
    <row r="1087" spans="8:8" x14ac:dyDescent="0.25">
      <c r="H1087" s="373"/>
    </row>
    <row r="1088" spans="8:8" x14ac:dyDescent="0.25">
      <c r="H1088" s="373"/>
    </row>
    <row r="1089" spans="8:8" x14ac:dyDescent="0.25">
      <c r="H1089" s="373"/>
    </row>
    <row r="1090" spans="8:8" x14ac:dyDescent="0.25">
      <c r="H1090" s="373"/>
    </row>
    <row r="1091" spans="8:8" x14ac:dyDescent="0.25">
      <c r="H1091" s="373"/>
    </row>
    <row r="1092" spans="8:8" x14ac:dyDescent="0.25">
      <c r="H1092" s="373"/>
    </row>
    <row r="1093" spans="8:8" x14ac:dyDescent="0.25">
      <c r="H1093" s="373"/>
    </row>
    <row r="1094" spans="8:8" x14ac:dyDescent="0.25">
      <c r="H1094" s="373"/>
    </row>
    <row r="1095" spans="8:8" x14ac:dyDescent="0.25">
      <c r="H1095" s="373"/>
    </row>
    <row r="1096" spans="8:8" x14ac:dyDescent="0.25">
      <c r="H1096" s="373"/>
    </row>
    <row r="1097" spans="8:8" x14ac:dyDescent="0.25">
      <c r="H1097" s="373"/>
    </row>
    <row r="1098" spans="8:8" x14ac:dyDescent="0.25">
      <c r="H1098" s="373"/>
    </row>
    <row r="1099" spans="8:8" x14ac:dyDescent="0.25">
      <c r="H1099" s="373"/>
    </row>
    <row r="1100" spans="8:8" x14ac:dyDescent="0.25">
      <c r="H1100" s="373"/>
    </row>
    <row r="1101" spans="8:8" x14ac:dyDescent="0.25">
      <c r="H1101" s="373"/>
    </row>
    <row r="1102" spans="8:8" x14ac:dyDescent="0.25">
      <c r="H1102" s="373"/>
    </row>
    <row r="1103" spans="8:8" x14ac:dyDescent="0.25">
      <c r="H1103" s="373"/>
    </row>
    <row r="1104" spans="8:8" x14ac:dyDescent="0.25">
      <c r="H1104" s="373"/>
    </row>
    <row r="1105" spans="8:8" x14ac:dyDescent="0.25">
      <c r="H1105" s="373"/>
    </row>
    <row r="1106" spans="8:8" x14ac:dyDescent="0.25">
      <c r="H1106" s="373"/>
    </row>
    <row r="1107" spans="8:8" x14ac:dyDescent="0.25">
      <c r="H1107" s="373"/>
    </row>
    <row r="1108" spans="8:8" x14ac:dyDescent="0.25">
      <c r="H1108" s="373"/>
    </row>
    <row r="1109" spans="8:8" x14ac:dyDescent="0.25">
      <c r="H1109" s="373"/>
    </row>
    <row r="1110" spans="8:8" x14ac:dyDescent="0.25">
      <c r="H1110" s="373"/>
    </row>
    <row r="1111" spans="8:8" x14ac:dyDescent="0.25">
      <c r="H1111" s="373"/>
    </row>
    <row r="1112" spans="8:8" x14ac:dyDescent="0.25">
      <c r="H1112" s="373"/>
    </row>
    <row r="1113" spans="8:8" x14ac:dyDescent="0.25">
      <c r="H1113" s="373"/>
    </row>
    <row r="1114" spans="8:8" x14ac:dyDescent="0.25">
      <c r="H1114" s="373"/>
    </row>
    <row r="1115" spans="8:8" x14ac:dyDescent="0.25">
      <c r="H1115" s="373"/>
    </row>
    <row r="1116" spans="8:8" x14ac:dyDescent="0.25">
      <c r="H1116" s="373"/>
    </row>
    <row r="1117" spans="8:8" x14ac:dyDescent="0.25">
      <c r="H1117" s="373"/>
    </row>
    <row r="1118" spans="8:8" x14ac:dyDescent="0.25">
      <c r="H1118" s="373"/>
    </row>
    <row r="1119" spans="8:8" x14ac:dyDescent="0.25">
      <c r="H1119" s="373"/>
    </row>
    <row r="1120" spans="8:8" x14ac:dyDescent="0.25">
      <c r="H1120" s="373"/>
    </row>
    <row r="1121" spans="8:8" x14ac:dyDescent="0.25">
      <c r="H1121" s="373"/>
    </row>
    <row r="1122" spans="8:8" x14ac:dyDescent="0.25">
      <c r="H1122" s="373"/>
    </row>
    <row r="1123" spans="8:8" x14ac:dyDescent="0.25">
      <c r="H1123" s="373"/>
    </row>
    <row r="1124" spans="8:8" x14ac:dyDescent="0.25">
      <c r="H1124" s="373"/>
    </row>
    <row r="1125" spans="8:8" x14ac:dyDescent="0.25">
      <c r="H1125" s="373"/>
    </row>
    <row r="1126" spans="8:8" x14ac:dyDescent="0.25">
      <c r="H1126" s="373"/>
    </row>
    <row r="1127" spans="8:8" x14ac:dyDescent="0.25">
      <c r="H1127" s="373"/>
    </row>
    <row r="1128" spans="8:8" x14ac:dyDescent="0.25">
      <c r="H1128" s="373"/>
    </row>
    <row r="1129" spans="8:8" x14ac:dyDescent="0.25">
      <c r="H1129" s="373"/>
    </row>
    <row r="1130" spans="8:8" x14ac:dyDescent="0.25">
      <c r="H1130" s="373"/>
    </row>
    <row r="1131" spans="8:8" x14ac:dyDescent="0.25">
      <c r="H1131" s="373"/>
    </row>
    <row r="1132" spans="8:8" x14ac:dyDescent="0.25">
      <c r="H1132" s="373"/>
    </row>
    <row r="1133" spans="8:8" x14ac:dyDescent="0.25">
      <c r="H1133" s="373"/>
    </row>
    <row r="1134" spans="8:8" x14ac:dyDescent="0.25">
      <c r="H1134" s="373"/>
    </row>
    <row r="1135" spans="8:8" x14ac:dyDescent="0.25">
      <c r="H1135" s="373"/>
    </row>
    <row r="1136" spans="8:8" x14ac:dyDescent="0.25">
      <c r="H1136" s="373"/>
    </row>
    <row r="1137" spans="8:8" x14ac:dyDescent="0.25">
      <c r="H1137" s="373"/>
    </row>
    <row r="1138" spans="8:8" x14ac:dyDescent="0.25">
      <c r="H1138" s="373"/>
    </row>
    <row r="1139" spans="8:8" x14ac:dyDescent="0.25">
      <c r="H1139" s="373"/>
    </row>
    <row r="1140" spans="8:8" x14ac:dyDescent="0.25">
      <c r="H1140" s="373"/>
    </row>
    <row r="1141" spans="8:8" x14ac:dyDescent="0.25">
      <c r="H1141" s="373"/>
    </row>
    <row r="1142" spans="8:8" x14ac:dyDescent="0.25">
      <c r="H1142" s="373"/>
    </row>
    <row r="1143" spans="8:8" x14ac:dyDescent="0.25">
      <c r="H1143" s="373"/>
    </row>
    <row r="1144" spans="8:8" x14ac:dyDescent="0.25">
      <c r="H1144" s="373"/>
    </row>
    <row r="1145" spans="8:8" x14ac:dyDescent="0.25">
      <c r="H1145" s="373"/>
    </row>
    <row r="1146" spans="8:8" x14ac:dyDescent="0.25">
      <c r="H1146" s="373"/>
    </row>
    <row r="1147" spans="8:8" x14ac:dyDescent="0.25">
      <c r="H1147" s="373"/>
    </row>
    <row r="1148" spans="8:8" x14ac:dyDescent="0.25">
      <c r="H1148" s="373"/>
    </row>
    <row r="1149" spans="8:8" x14ac:dyDescent="0.25">
      <c r="H1149" s="373"/>
    </row>
    <row r="1150" spans="8:8" x14ac:dyDescent="0.25">
      <c r="H1150" s="373"/>
    </row>
    <row r="1151" spans="8:8" x14ac:dyDescent="0.25">
      <c r="H1151" s="373"/>
    </row>
    <row r="1152" spans="8:8" x14ac:dyDescent="0.25">
      <c r="H1152" s="373"/>
    </row>
    <row r="1153" spans="8:8" x14ac:dyDescent="0.25">
      <c r="H1153" s="373"/>
    </row>
    <row r="1154" spans="8:8" x14ac:dyDescent="0.25">
      <c r="H1154" s="373"/>
    </row>
    <row r="1155" spans="8:8" x14ac:dyDescent="0.25">
      <c r="H1155" s="373"/>
    </row>
    <row r="1156" spans="8:8" x14ac:dyDescent="0.25">
      <c r="H1156" s="373"/>
    </row>
    <row r="1157" spans="8:8" x14ac:dyDescent="0.25">
      <c r="H1157" s="373"/>
    </row>
    <row r="1158" spans="8:8" x14ac:dyDescent="0.25">
      <c r="H1158" s="373"/>
    </row>
    <row r="1159" spans="8:8" x14ac:dyDescent="0.25">
      <c r="H1159" s="373"/>
    </row>
    <row r="1160" spans="8:8" x14ac:dyDescent="0.25">
      <c r="H1160" s="373"/>
    </row>
    <row r="1161" spans="8:8" x14ac:dyDescent="0.25">
      <c r="H1161" s="373"/>
    </row>
    <row r="1162" spans="8:8" x14ac:dyDescent="0.25">
      <c r="H1162" s="373"/>
    </row>
    <row r="1163" spans="8:8" x14ac:dyDescent="0.25">
      <c r="H1163" s="373"/>
    </row>
    <row r="1164" spans="8:8" x14ac:dyDescent="0.25">
      <c r="H1164" s="373"/>
    </row>
    <row r="1165" spans="8:8" x14ac:dyDescent="0.25">
      <c r="H1165" s="373"/>
    </row>
    <row r="1166" spans="8:8" x14ac:dyDescent="0.25">
      <c r="H1166" s="373"/>
    </row>
    <row r="1167" spans="8:8" x14ac:dyDescent="0.25">
      <c r="H1167" s="373"/>
    </row>
    <row r="1168" spans="8:8" x14ac:dyDescent="0.25">
      <c r="H1168" s="373"/>
    </row>
    <row r="1169" spans="8:8" x14ac:dyDescent="0.25">
      <c r="H1169" s="373"/>
    </row>
    <row r="1170" spans="8:8" x14ac:dyDescent="0.25">
      <c r="H1170" s="373"/>
    </row>
    <row r="1171" spans="8:8" x14ac:dyDescent="0.25">
      <c r="H1171" s="373"/>
    </row>
    <row r="1172" spans="8:8" x14ac:dyDescent="0.25">
      <c r="H1172" s="373"/>
    </row>
    <row r="1173" spans="8:8" x14ac:dyDescent="0.25">
      <c r="H1173" s="373"/>
    </row>
    <row r="1174" spans="8:8" x14ac:dyDescent="0.25">
      <c r="H1174" s="373"/>
    </row>
    <row r="1175" spans="8:8" x14ac:dyDescent="0.25">
      <c r="H1175" s="373"/>
    </row>
    <row r="1176" spans="8:8" x14ac:dyDescent="0.25">
      <c r="H1176" s="373"/>
    </row>
    <row r="1177" spans="8:8" x14ac:dyDescent="0.25">
      <c r="H1177" s="373"/>
    </row>
    <row r="1178" spans="8:8" x14ac:dyDescent="0.25">
      <c r="H1178" s="373"/>
    </row>
    <row r="1179" spans="8:8" x14ac:dyDescent="0.25">
      <c r="H1179" s="373"/>
    </row>
    <row r="1180" spans="8:8" x14ac:dyDescent="0.25">
      <c r="H1180" s="373"/>
    </row>
    <row r="1181" spans="8:8" x14ac:dyDescent="0.25">
      <c r="H1181" s="373"/>
    </row>
    <row r="1182" spans="8:8" x14ac:dyDescent="0.25">
      <c r="H1182" s="373"/>
    </row>
    <row r="1183" spans="8:8" x14ac:dyDescent="0.25">
      <c r="H1183" s="373"/>
    </row>
    <row r="1184" spans="8:8" x14ac:dyDescent="0.25">
      <c r="H1184" s="373"/>
    </row>
    <row r="1185" spans="8:8" x14ac:dyDescent="0.25">
      <c r="H1185" s="373"/>
    </row>
    <row r="1186" spans="8:8" x14ac:dyDescent="0.25">
      <c r="H1186" s="373"/>
    </row>
    <row r="1187" spans="8:8" x14ac:dyDescent="0.25">
      <c r="H1187" s="373"/>
    </row>
    <row r="1188" spans="8:8" x14ac:dyDescent="0.25">
      <c r="H1188" s="373"/>
    </row>
    <row r="1189" spans="8:8" x14ac:dyDescent="0.25">
      <c r="H1189" s="373"/>
    </row>
    <row r="1190" spans="8:8" x14ac:dyDescent="0.25">
      <c r="H1190" s="373"/>
    </row>
    <row r="1191" spans="8:8" x14ac:dyDescent="0.25">
      <c r="H1191" s="373"/>
    </row>
    <row r="1192" spans="8:8" x14ac:dyDescent="0.25">
      <c r="H1192" s="373"/>
    </row>
    <row r="1193" spans="8:8" x14ac:dyDescent="0.25">
      <c r="H1193" s="373"/>
    </row>
    <row r="1194" spans="8:8" x14ac:dyDescent="0.25">
      <c r="H1194" s="373"/>
    </row>
    <row r="1195" spans="8:8" x14ac:dyDescent="0.25">
      <c r="H1195" s="373"/>
    </row>
    <row r="1196" spans="8:8" x14ac:dyDescent="0.25">
      <c r="H1196" s="373"/>
    </row>
    <row r="1197" spans="8:8" x14ac:dyDescent="0.25">
      <c r="H1197" s="373"/>
    </row>
    <row r="1198" spans="8:8" x14ac:dyDescent="0.25">
      <c r="H1198" s="373"/>
    </row>
    <row r="1199" spans="8:8" x14ac:dyDescent="0.25">
      <c r="H1199" s="373"/>
    </row>
    <row r="1200" spans="8:8" x14ac:dyDescent="0.25">
      <c r="H1200" s="373"/>
    </row>
    <row r="1201" spans="8:8" x14ac:dyDescent="0.25">
      <c r="H1201" s="373"/>
    </row>
    <row r="1202" spans="8:8" x14ac:dyDescent="0.25">
      <c r="H1202" s="373"/>
    </row>
    <row r="1203" spans="8:8" x14ac:dyDescent="0.25">
      <c r="H1203" s="373"/>
    </row>
    <row r="1204" spans="8:8" x14ac:dyDescent="0.25">
      <c r="H1204" s="373"/>
    </row>
    <row r="1205" spans="8:8" x14ac:dyDescent="0.25">
      <c r="H1205" s="373"/>
    </row>
    <row r="1206" spans="8:8" x14ac:dyDescent="0.25">
      <c r="H1206" s="373"/>
    </row>
    <row r="1207" spans="8:8" x14ac:dyDescent="0.25">
      <c r="H1207" s="373"/>
    </row>
    <row r="1208" spans="8:8" x14ac:dyDescent="0.25">
      <c r="H1208" s="373"/>
    </row>
    <row r="1209" spans="8:8" x14ac:dyDescent="0.25">
      <c r="H1209" s="373"/>
    </row>
    <row r="1210" spans="8:8" x14ac:dyDescent="0.25">
      <c r="H1210" s="373"/>
    </row>
    <row r="1211" spans="8:8" x14ac:dyDescent="0.25">
      <c r="H1211" s="373"/>
    </row>
    <row r="1212" spans="8:8" x14ac:dyDescent="0.25">
      <c r="H1212" s="373"/>
    </row>
    <row r="1213" spans="8:8" x14ac:dyDescent="0.25">
      <c r="H1213" s="373"/>
    </row>
    <row r="1214" spans="8:8" x14ac:dyDescent="0.25">
      <c r="H1214" s="373"/>
    </row>
    <row r="1215" spans="8:8" x14ac:dyDescent="0.25">
      <c r="H1215" s="373"/>
    </row>
    <row r="1216" spans="8:8" x14ac:dyDescent="0.25">
      <c r="H1216" s="373"/>
    </row>
    <row r="1217" spans="8:8" x14ac:dyDescent="0.25">
      <c r="H1217" s="373"/>
    </row>
    <row r="1218" spans="8:8" x14ac:dyDescent="0.25">
      <c r="H1218" s="373"/>
    </row>
    <row r="1219" spans="8:8" x14ac:dyDescent="0.25">
      <c r="H1219" s="373"/>
    </row>
    <row r="1220" spans="8:8" x14ac:dyDescent="0.25">
      <c r="H1220" s="373"/>
    </row>
    <row r="1221" spans="8:8" x14ac:dyDescent="0.25">
      <c r="H1221" s="373"/>
    </row>
    <row r="1222" spans="8:8" x14ac:dyDescent="0.25">
      <c r="H1222" s="373"/>
    </row>
    <row r="1223" spans="8:8" x14ac:dyDescent="0.25">
      <c r="H1223" s="373"/>
    </row>
    <row r="1224" spans="8:8" x14ac:dyDescent="0.25">
      <c r="H1224" s="373"/>
    </row>
    <row r="1225" spans="8:8" x14ac:dyDescent="0.25">
      <c r="H1225" s="373"/>
    </row>
    <row r="1226" spans="8:8" x14ac:dyDescent="0.25">
      <c r="H1226" s="373"/>
    </row>
    <row r="1227" spans="8:8" x14ac:dyDescent="0.25">
      <c r="H1227" s="373"/>
    </row>
    <row r="1228" spans="8:8" x14ac:dyDescent="0.25">
      <c r="H1228" s="373"/>
    </row>
    <row r="1229" spans="8:8" x14ac:dyDescent="0.25">
      <c r="H1229" s="373"/>
    </row>
    <row r="1230" spans="8:8" x14ac:dyDescent="0.25">
      <c r="H1230" s="373"/>
    </row>
    <row r="1231" spans="8:8" x14ac:dyDescent="0.25">
      <c r="H1231" s="373"/>
    </row>
    <row r="1232" spans="8:8" x14ac:dyDescent="0.25">
      <c r="H1232" s="373"/>
    </row>
    <row r="1233" spans="8:8" x14ac:dyDescent="0.25">
      <c r="H1233" s="373"/>
    </row>
    <row r="1234" spans="8:8" x14ac:dyDescent="0.25">
      <c r="H1234" s="373"/>
    </row>
    <row r="1235" spans="8:8" x14ac:dyDescent="0.25">
      <c r="H1235" s="373"/>
    </row>
    <row r="1236" spans="8:8" x14ac:dyDescent="0.25">
      <c r="H1236" s="373"/>
    </row>
    <row r="1237" spans="8:8" x14ac:dyDescent="0.25">
      <c r="H1237" s="373"/>
    </row>
    <row r="1238" spans="8:8" x14ac:dyDescent="0.25">
      <c r="H1238" s="373"/>
    </row>
    <row r="1239" spans="8:8" x14ac:dyDescent="0.25">
      <c r="H1239" s="373"/>
    </row>
    <row r="1240" spans="8:8" x14ac:dyDescent="0.25">
      <c r="H1240" s="373"/>
    </row>
    <row r="1241" spans="8:8" x14ac:dyDescent="0.25">
      <c r="H1241" s="373"/>
    </row>
    <row r="1242" spans="8:8" x14ac:dyDescent="0.25">
      <c r="H1242" s="373"/>
    </row>
    <row r="1243" spans="8:8" x14ac:dyDescent="0.25">
      <c r="H1243" s="373"/>
    </row>
    <row r="1244" spans="8:8" x14ac:dyDescent="0.25">
      <c r="H1244" s="373"/>
    </row>
    <row r="1245" spans="8:8" x14ac:dyDescent="0.25">
      <c r="H1245" s="373"/>
    </row>
    <row r="1246" spans="8:8" x14ac:dyDescent="0.25">
      <c r="H1246" s="373"/>
    </row>
    <row r="1247" spans="8:8" x14ac:dyDescent="0.25">
      <c r="H1247" s="373"/>
    </row>
    <row r="1248" spans="8:8" x14ac:dyDescent="0.25">
      <c r="H1248" s="373"/>
    </row>
    <row r="1249" spans="8:8" x14ac:dyDescent="0.25">
      <c r="H1249" s="373"/>
    </row>
    <row r="1250" spans="8:8" x14ac:dyDescent="0.25">
      <c r="H1250" s="373"/>
    </row>
    <row r="1251" spans="8:8" x14ac:dyDescent="0.25">
      <c r="H1251" s="373"/>
    </row>
    <row r="1252" spans="8:8" x14ac:dyDescent="0.25">
      <c r="H1252" s="373"/>
    </row>
    <row r="1253" spans="8:8" x14ac:dyDescent="0.25">
      <c r="H1253" s="373"/>
    </row>
    <row r="1254" spans="8:8" x14ac:dyDescent="0.25">
      <c r="H1254" s="373"/>
    </row>
    <row r="1255" spans="8:8" x14ac:dyDescent="0.25">
      <c r="H1255" s="373"/>
    </row>
    <row r="1256" spans="8:8" x14ac:dyDescent="0.25">
      <c r="H1256" s="373"/>
    </row>
    <row r="1257" spans="8:8" x14ac:dyDescent="0.25">
      <c r="H1257" s="373"/>
    </row>
    <row r="1258" spans="8:8" x14ac:dyDescent="0.25">
      <c r="H1258" s="373"/>
    </row>
    <row r="1259" spans="8:8" x14ac:dyDescent="0.25">
      <c r="H1259" s="373"/>
    </row>
    <row r="1260" spans="8:8" x14ac:dyDescent="0.25">
      <c r="H1260" s="373"/>
    </row>
    <row r="1261" spans="8:8" x14ac:dyDescent="0.25">
      <c r="H1261" s="373"/>
    </row>
    <row r="1262" spans="8:8" x14ac:dyDescent="0.25">
      <c r="H1262" s="373"/>
    </row>
    <row r="1263" spans="8:8" x14ac:dyDescent="0.25">
      <c r="H1263" s="373"/>
    </row>
    <row r="1264" spans="8:8" x14ac:dyDescent="0.25">
      <c r="H1264" s="373"/>
    </row>
    <row r="1265" spans="8:8" x14ac:dyDescent="0.25">
      <c r="H1265" s="373"/>
    </row>
    <row r="1266" spans="8:8" x14ac:dyDescent="0.25">
      <c r="H1266" s="373"/>
    </row>
    <row r="1267" spans="8:8" x14ac:dyDescent="0.25">
      <c r="H1267" s="373"/>
    </row>
    <row r="1268" spans="8:8" x14ac:dyDescent="0.25">
      <c r="H1268" s="373"/>
    </row>
    <row r="1269" spans="8:8" x14ac:dyDescent="0.25">
      <c r="H1269" s="373"/>
    </row>
    <row r="1270" spans="8:8" x14ac:dyDescent="0.25">
      <c r="H1270" s="373"/>
    </row>
    <row r="1271" spans="8:8" x14ac:dyDescent="0.25">
      <c r="H1271" s="373"/>
    </row>
    <row r="1272" spans="8:8" x14ac:dyDescent="0.25">
      <c r="H1272" s="373"/>
    </row>
    <row r="1273" spans="8:8" x14ac:dyDescent="0.25">
      <c r="H1273" s="373"/>
    </row>
    <row r="1274" spans="8:8" x14ac:dyDescent="0.25">
      <c r="H1274" s="373"/>
    </row>
    <row r="1275" spans="8:8" x14ac:dyDescent="0.25">
      <c r="H1275" s="373"/>
    </row>
    <row r="1276" spans="8:8" x14ac:dyDescent="0.25">
      <c r="H1276" s="373"/>
    </row>
    <row r="1277" spans="8:8" x14ac:dyDescent="0.25">
      <c r="H1277" s="373"/>
    </row>
    <row r="1278" spans="8:8" x14ac:dyDescent="0.25">
      <c r="H1278" s="373"/>
    </row>
    <row r="1279" spans="8:8" x14ac:dyDescent="0.25">
      <c r="H1279" s="373"/>
    </row>
    <row r="1280" spans="8:8" x14ac:dyDescent="0.25">
      <c r="H1280" s="373"/>
    </row>
    <row r="1281" spans="8:8" x14ac:dyDescent="0.25">
      <c r="H1281" s="373"/>
    </row>
    <row r="1282" spans="8:8" x14ac:dyDescent="0.25">
      <c r="H1282" s="373"/>
    </row>
    <row r="1283" spans="8:8" x14ac:dyDescent="0.25">
      <c r="H1283" s="373"/>
    </row>
    <row r="1284" spans="8:8" x14ac:dyDescent="0.25">
      <c r="H1284" s="373"/>
    </row>
    <row r="1285" spans="8:8" x14ac:dyDescent="0.25">
      <c r="H1285" s="373"/>
    </row>
    <row r="1286" spans="8:8" x14ac:dyDescent="0.25">
      <c r="H1286" s="373"/>
    </row>
    <row r="1287" spans="8:8" x14ac:dyDescent="0.25">
      <c r="H1287" s="373"/>
    </row>
    <row r="1288" spans="8:8" x14ac:dyDescent="0.25">
      <c r="H1288" s="373"/>
    </row>
    <row r="1289" spans="8:8" x14ac:dyDescent="0.25">
      <c r="H1289" s="373"/>
    </row>
    <row r="1290" spans="8:8" x14ac:dyDescent="0.25">
      <c r="H1290" s="373"/>
    </row>
    <row r="1291" spans="8:8" x14ac:dyDescent="0.25">
      <c r="H1291" s="373"/>
    </row>
    <row r="1292" spans="8:8" x14ac:dyDescent="0.25">
      <c r="H1292" s="373"/>
    </row>
    <row r="1293" spans="8:8" x14ac:dyDescent="0.25">
      <c r="H1293" s="373"/>
    </row>
    <row r="1294" spans="8:8" x14ac:dyDescent="0.25">
      <c r="H1294" s="373"/>
    </row>
    <row r="1295" spans="8:8" x14ac:dyDescent="0.25">
      <c r="H1295" s="373"/>
    </row>
    <row r="1296" spans="8:8" x14ac:dyDescent="0.25">
      <c r="H1296" s="373"/>
    </row>
    <row r="1297" spans="8:8" x14ac:dyDescent="0.25">
      <c r="H1297" s="373"/>
    </row>
    <row r="1298" spans="8:8" x14ac:dyDescent="0.25">
      <c r="H1298" s="373"/>
    </row>
    <row r="1299" spans="8:8" x14ac:dyDescent="0.25">
      <c r="H1299" s="373"/>
    </row>
    <row r="1300" spans="8:8" x14ac:dyDescent="0.25">
      <c r="H1300" s="373"/>
    </row>
    <row r="1301" spans="8:8" x14ac:dyDescent="0.25">
      <c r="H1301" s="373"/>
    </row>
    <row r="1302" spans="8:8" x14ac:dyDescent="0.25">
      <c r="H1302" s="373"/>
    </row>
    <row r="1303" spans="8:8" x14ac:dyDescent="0.25">
      <c r="H1303" s="373"/>
    </row>
    <row r="1304" spans="8:8" x14ac:dyDescent="0.25">
      <c r="H1304" s="373"/>
    </row>
    <row r="1305" spans="8:8" x14ac:dyDescent="0.25">
      <c r="H1305" s="373"/>
    </row>
    <row r="1306" spans="8:8" x14ac:dyDescent="0.25">
      <c r="H1306" s="373"/>
    </row>
    <row r="1307" spans="8:8" x14ac:dyDescent="0.25">
      <c r="H1307" s="373"/>
    </row>
    <row r="1308" spans="8:8" x14ac:dyDescent="0.25">
      <c r="H1308" s="373"/>
    </row>
    <row r="1309" spans="8:8" x14ac:dyDescent="0.25">
      <c r="H1309" s="373"/>
    </row>
    <row r="1310" spans="8:8" x14ac:dyDescent="0.25">
      <c r="H1310" s="373"/>
    </row>
    <row r="1311" spans="8:8" x14ac:dyDescent="0.25">
      <c r="H1311" s="373"/>
    </row>
    <row r="1312" spans="8:8" x14ac:dyDescent="0.25">
      <c r="H1312" s="373"/>
    </row>
    <row r="1313" spans="8:8" x14ac:dyDescent="0.25">
      <c r="H1313" s="373"/>
    </row>
    <row r="1314" spans="8:8" x14ac:dyDescent="0.25">
      <c r="H1314" s="373"/>
    </row>
    <row r="1315" spans="8:8" x14ac:dyDescent="0.25">
      <c r="H1315" s="373"/>
    </row>
    <row r="1316" spans="8:8" x14ac:dyDescent="0.25">
      <c r="H1316" s="373"/>
    </row>
    <row r="1317" spans="8:8" x14ac:dyDescent="0.25">
      <c r="H1317" s="373"/>
    </row>
    <row r="1318" spans="8:8" x14ac:dyDescent="0.25">
      <c r="H1318" s="373"/>
    </row>
    <row r="1319" spans="8:8" x14ac:dyDescent="0.25">
      <c r="H1319" s="373"/>
    </row>
    <row r="1320" spans="8:8" x14ac:dyDescent="0.25">
      <c r="H1320" s="373"/>
    </row>
    <row r="1321" spans="8:8" x14ac:dyDescent="0.25">
      <c r="H1321" s="373"/>
    </row>
    <row r="1322" spans="8:8" x14ac:dyDescent="0.25">
      <c r="H1322" s="373"/>
    </row>
    <row r="1323" spans="8:8" x14ac:dyDescent="0.25">
      <c r="H1323" s="373"/>
    </row>
    <row r="1324" spans="8:8" x14ac:dyDescent="0.25">
      <c r="H1324" s="373"/>
    </row>
    <row r="1325" spans="8:8" x14ac:dyDescent="0.25">
      <c r="H1325" s="373"/>
    </row>
    <row r="1326" spans="8:8" x14ac:dyDescent="0.25">
      <c r="H1326" s="373"/>
    </row>
    <row r="1327" spans="8:8" x14ac:dyDescent="0.25">
      <c r="H1327" s="373"/>
    </row>
    <row r="1328" spans="8:8" x14ac:dyDescent="0.25">
      <c r="H1328" s="373"/>
    </row>
    <row r="1329" spans="8:8" x14ac:dyDescent="0.25">
      <c r="H1329" s="373"/>
    </row>
    <row r="1330" spans="8:8" x14ac:dyDescent="0.25">
      <c r="H1330" s="373"/>
    </row>
    <row r="1331" spans="8:8" x14ac:dyDescent="0.25">
      <c r="H1331" s="373"/>
    </row>
    <row r="1332" spans="8:8" x14ac:dyDescent="0.25">
      <c r="H1332" s="373"/>
    </row>
    <row r="1333" spans="8:8" x14ac:dyDescent="0.25">
      <c r="H1333" s="373"/>
    </row>
    <row r="1334" spans="8:8" x14ac:dyDescent="0.25">
      <c r="H1334" s="373"/>
    </row>
    <row r="1335" spans="8:8" x14ac:dyDescent="0.25">
      <c r="H1335" s="373"/>
    </row>
    <row r="1336" spans="8:8" x14ac:dyDescent="0.25">
      <c r="H1336" s="373"/>
    </row>
    <row r="1337" spans="8:8" x14ac:dyDescent="0.25">
      <c r="H1337" s="373"/>
    </row>
    <row r="1338" spans="8:8" x14ac:dyDescent="0.25">
      <c r="H1338" s="373"/>
    </row>
    <row r="1339" spans="8:8" x14ac:dyDescent="0.25">
      <c r="H1339" s="373"/>
    </row>
    <row r="1340" spans="8:8" x14ac:dyDescent="0.25">
      <c r="H1340" s="373"/>
    </row>
    <row r="1341" spans="8:8" x14ac:dyDescent="0.25">
      <c r="H1341" s="373"/>
    </row>
    <row r="1342" spans="8:8" x14ac:dyDescent="0.25">
      <c r="H1342" s="373"/>
    </row>
    <row r="1343" spans="8:8" x14ac:dyDescent="0.25">
      <c r="H1343" s="373"/>
    </row>
    <row r="1344" spans="8:8" x14ac:dyDescent="0.25">
      <c r="H1344" s="373"/>
    </row>
    <row r="1345" spans="8:8" x14ac:dyDescent="0.25">
      <c r="H1345" s="373"/>
    </row>
    <row r="1346" spans="8:8" x14ac:dyDescent="0.25">
      <c r="H1346" s="373"/>
    </row>
    <row r="1347" spans="8:8" x14ac:dyDescent="0.25">
      <c r="H1347" s="373"/>
    </row>
    <row r="1348" spans="8:8" x14ac:dyDescent="0.25">
      <c r="H1348" s="373"/>
    </row>
    <row r="1349" spans="8:8" x14ac:dyDescent="0.25">
      <c r="H1349" s="373"/>
    </row>
    <row r="1350" spans="8:8" x14ac:dyDescent="0.25">
      <c r="H1350" s="373"/>
    </row>
    <row r="1351" spans="8:8" x14ac:dyDescent="0.25">
      <c r="H1351" s="373"/>
    </row>
    <row r="1352" spans="8:8" x14ac:dyDescent="0.25">
      <c r="H1352" s="373"/>
    </row>
    <row r="1353" spans="8:8" x14ac:dyDescent="0.25">
      <c r="H1353" s="373"/>
    </row>
    <row r="1354" spans="8:8" x14ac:dyDescent="0.25">
      <c r="H1354" s="373"/>
    </row>
    <row r="1355" spans="8:8" x14ac:dyDescent="0.25">
      <c r="H1355" s="373"/>
    </row>
    <row r="1356" spans="8:8" x14ac:dyDescent="0.25">
      <c r="H1356" s="373"/>
    </row>
    <row r="1357" spans="8:8" x14ac:dyDescent="0.25">
      <c r="H1357" s="373"/>
    </row>
    <row r="1358" spans="8:8" x14ac:dyDescent="0.25">
      <c r="H1358" s="373"/>
    </row>
    <row r="1359" spans="8:8" x14ac:dyDescent="0.25">
      <c r="H1359" s="373"/>
    </row>
    <row r="1360" spans="8:8" x14ac:dyDescent="0.25">
      <c r="H1360" s="373"/>
    </row>
    <row r="1361" spans="8:8" x14ac:dyDescent="0.25">
      <c r="H1361" s="373"/>
    </row>
    <row r="1362" spans="8:8" x14ac:dyDescent="0.25">
      <c r="H1362" s="373"/>
    </row>
    <row r="1363" spans="8:8" x14ac:dyDescent="0.25">
      <c r="H1363" s="373"/>
    </row>
    <row r="1364" spans="8:8" x14ac:dyDescent="0.25">
      <c r="H1364" s="373"/>
    </row>
    <row r="1365" spans="8:8" x14ac:dyDescent="0.25">
      <c r="H1365" s="373"/>
    </row>
    <row r="1366" spans="8:8" x14ac:dyDescent="0.25">
      <c r="H1366" s="373"/>
    </row>
    <row r="1367" spans="8:8" x14ac:dyDescent="0.25">
      <c r="H1367" s="373"/>
    </row>
    <row r="1368" spans="8:8" x14ac:dyDescent="0.25">
      <c r="H1368" s="373"/>
    </row>
    <row r="1369" spans="8:8" x14ac:dyDescent="0.25">
      <c r="H1369" s="373"/>
    </row>
    <row r="1370" spans="8:8" x14ac:dyDescent="0.25">
      <c r="H1370" s="373"/>
    </row>
    <row r="1371" spans="8:8" x14ac:dyDescent="0.25">
      <c r="H1371" s="373"/>
    </row>
    <row r="1372" spans="8:8" x14ac:dyDescent="0.25">
      <c r="H1372" s="373"/>
    </row>
    <row r="1373" spans="8:8" x14ac:dyDescent="0.25">
      <c r="H1373" s="373"/>
    </row>
    <row r="1374" spans="8:8" x14ac:dyDescent="0.25">
      <c r="H1374" s="373"/>
    </row>
    <row r="1375" spans="8:8" x14ac:dyDescent="0.25">
      <c r="H1375" s="373"/>
    </row>
    <row r="1376" spans="8:8" x14ac:dyDescent="0.25">
      <c r="H1376" s="373"/>
    </row>
    <row r="1377" spans="8:8" x14ac:dyDescent="0.25">
      <c r="H1377" s="373"/>
    </row>
    <row r="1378" spans="8:8" x14ac:dyDescent="0.25">
      <c r="H1378" s="373"/>
    </row>
    <row r="1379" spans="8:8" x14ac:dyDescent="0.25">
      <c r="H1379" s="373"/>
    </row>
    <row r="1380" spans="8:8" x14ac:dyDescent="0.25">
      <c r="H1380" s="373"/>
    </row>
    <row r="1381" spans="8:8" x14ac:dyDescent="0.25">
      <c r="H1381" s="373"/>
    </row>
    <row r="1382" spans="8:8" x14ac:dyDescent="0.25">
      <c r="H1382" s="373"/>
    </row>
    <row r="1383" spans="8:8" x14ac:dyDescent="0.25">
      <c r="H1383" s="373"/>
    </row>
    <row r="1384" spans="8:8" x14ac:dyDescent="0.25">
      <c r="H1384" s="373"/>
    </row>
    <row r="1385" spans="8:8" x14ac:dyDescent="0.25">
      <c r="H1385" s="373"/>
    </row>
    <row r="1386" spans="8:8" x14ac:dyDescent="0.25">
      <c r="H1386" s="373"/>
    </row>
    <row r="1387" spans="8:8" x14ac:dyDescent="0.25">
      <c r="H1387" s="373"/>
    </row>
    <row r="1388" spans="8:8" x14ac:dyDescent="0.25">
      <c r="H1388" s="373"/>
    </row>
    <row r="1389" spans="8:8" x14ac:dyDescent="0.25">
      <c r="H1389" s="373"/>
    </row>
    <row r="1390" spans="8:8" x14ac:dyDescent="0.25">
      <c r="H1390" s="373"/>
    </row>
    <row r="1391" spans="8:8" x14ac:dyDescent="0.25">
      <c r="H1391" s="373"/>
    </row>
    <row r="1392" spans="8:8" x14ac:dyDescent="0.25">
      <c r="H1392" s="373"/>
    </row>
    <row r="1393" spans="8:8" x14ac:dyDescent="0.25">
      <c r="H1393" s="373"/>
    </row>
    <row r="1394" spans="8:8" x14ac:dyDescent="0.25">
      <c r="H1394" s="373"/>
    </row>
    <row r="1395" spans="8:8" x14ac:dyDescent="0.25">
      <c r="H1395" s="373"/>
    </row>
    <row r="1396" spans="8:8" x14ac:dyDescent="0.25">
      <c r="H1396" s="373"/>
    </row>
    <row r="1397" spans="8:8" x14ac:dyDescent="0.25">
      <c r="H1397" s="373"/>
    </row>
    <row r="1398" spans="8:8" x14ac:dyDescent="0.25">
      <c r="H1398" s="373"/>
    </row>
    <row r="1399" spans="8:8" x14ac:dyDescent="0.25">
      <c r="H1399" s="373"/>
    </row>
    <row r="1400" spans="8:8" x14ac:dyDescent="0.25">
      <c r="H1400" s="373"/>
    </row>
    <row r="1401" spans="8:8" x14ac:dyDescent="0.25">
      <c r="H1401" s="373"/>
    </row>
    <row r="1402" spans="8:8" x14ac:dyDescent="0.25">
      <c r="H1402" s="373"/>
    </row>
    <row r="1403" spans="8:8" x14ac:dyDescent="0.25">
      <c r="H1403" s="373"/>
    </row>
    <row r="1404" spans="8:8" x14ac:dyDescent="0.25">
      <c r="H1404" s="373"/>
    </row>
    <row r="1405" spans="8:8" x14ac:dyDescent="0.25">
      <c r="H1405" s="373"/>
    </row>
    <row r="1406" spans="8:8" x14ac:dyDescent="0.25">
      <c r="H1406" s="373"/>
    </row>
    <row r="1407" spans="8:8" x14ac:dyDescent="0.25">
      <c r="H1407" s="373"/>
    </row>
    <row r="1408" spans="8:8" x14ac:dyDescent="0.25">
      <c r="H1408" s="373"/>
    </row>
    <row r="1409" spans="8:8" x14ac:dyDescent="0.25">
      <c r="H1409" s="373"/>
    </row>
    <row r="1410" spans="8:8" x14ac:dyDescent="0.25">
      <c r="H1410" s="373"/>
    </row>
    <row r="1411" spans="8:8" x14ac:dyDescent="0.25">
      <c r="H1411" s="373"/>
    </row>
    <row r="1412" spans="8:8" x14ac:dyDescent="0.25">
      <c r="H1412" s="373"/>
    </row>
    <row r="1413" spans="8:8" x14ac:dyDescent="0.25">
      <c r="H1413" s="373"/>
    </row>
    <row r="1414" spans="8:8" x14ac:dyDescent="0.25">
      <c r="H1414" s="373"/>
    </row>
    <row r="1415" spans="8:8" x14ac:dyDescent="0.25">
      <c r="H1415" s="373"/>
    </row>
    <row r="1416" spans="8:8" x14ac:dyDescent="0.25">
      <c r="H1416" s="373"/>
    </row>
    <row r="1417" spans="8:8" x14ac:dyDescent="0.25">
      <c r="H1417" s="373"/>
    </row>
    <row r="1418" spans="8:8" x14ac:dyDescent="0.25">
      <c r="H1418" s="373"/>
    </row>
    <row r="1419" spans="8:8" x14ac:dyDescent="0.25">
      <c r="H1419" s="373"/>
    </row>
    <row r="1420" spans="8:8" x14ac:dyDescent="0.25">
      <c r="H1420" s="373"/>
    </row>
    <row r="1421" spans="8:8" x14ac:dyDescent="0.25">
      <c r="H1421" s="373"/>
    </row>
    <row r="1422" spans="8:8" x14ac:dyDescent="0.25">
      <c r="H1422" s="373"/>
    </row>
    <row r="1423" spans="8:8" x14ac:dyDescent="0.25">
      <c r="H1423" s="373"/>
    </row>
    <row r="1424" spans="8:8" x14ac:dyDescent="0.25">
      <c r="H1424" s="373"/>
    </row>
    <row r="1425" spans="8:8" x14ac:dyDescent="0.25">
      <c r="H1425" s="373"/>
    </row>
    <row r="1426" spans="8:8" x14ac:dyDescent="0.25">
      <c r="H1426" s="373"/>
    </row>
    <row r="1427" spans="8:8" x14ac:dyDescent="0.25">
      <c r="H1427" s="373"/>
    </row>
    <row r="1428" spans="8:8" x14ac:dyDescent="0.25">
      <c r="H1428" s="373"/>
    </row>
    <row r="1429" spans="8:8" x14ac:dyDescent="0.25">
      <c r="H1429" s="373"/>
    </row>
    <row r="1430" spans="8:8" x14ac:dyDescent="0.25">
      <c r="H1430" s="373"/>
    </row>
    <row r="1431" spans="8:8" x14ac:dyDescent="0.25">
      <c r="H1431" s="373"/>
    </row>
    <row r="1432" spans="8:8" x14ac:dyDescent="0.25">
      <c r="H1432" s="373"/>
    </row>
    <row r="1433" spans="8:8" x14ac:dyDescent="0.25">
      <c r="H1433" s="373"/>
    </row>
    <row r="1434" spans="8:8" x14ac:dyDescent="0.25">
      <c r="H1434" s="373"/>
    </row>
    <row r="1435" spans="8:8" x14ac:dyDescent="0.25">
      <c r="H1435" s="373"/>
    </row>
    <row r="1436" spans="8:8" x14ac:dyDescent="0.25">
      <c r="H1436" s="373"/>
    </row>
    <row r="1437" spans="8:8" x14ac:dyDescent="0.25">
      <c r="H1437" s="373"/>
    </row>
    <row r="1438" spans="8:8" x14ac:dyDescent="0.25">
      <c r="H1438" s="373"/>
    </row>
    <row r="1439" spans="8:8" x14ac:dyDescent="0.25">
      <c r="H1439" s="373"/>
    </row>
    <row r="1440" spans="8:8" x14ac:dyDescent="0.25">
      <c r="H1440" s="373"/>
    </row>
    <row r="1441" spans="8:8" x14ac:dyDescent="0.25">
      <c r="H1441" s="373"/>
    </row>
    <row r="1442" spans="8:8" x14ac:dyDescent="0.25">
      <c r="H1442" s="373"/>
    </row>
    <row r="1443" spans="8:8" x14ac:dyDescent="0.25">
      <c r="H1443" s="373"/>
    </row>
    <row r="1444" spans="8:8" x14ac:dyDescent="0.25">
      <c r="H1444" s="373"/>
    </row>
    <row r="1445" spans="8:8" x14ac:dyDescent="0.25">
      <c r="H1445" s="373"/>
    </row>
    <row r="1446" spans="8:8" x14ac:dyDescent="0.25">
      <c r="H1446" s="373"/>
    </row>
    <row r="1447" spans="8:8" x14ac:dyDescent="0.25">
      <c r="H1447" s="373"/>
    </row>
    <row r="1448" spans="8:8" x14ac:dyDescent="0.25">
      <c r="H1448" s="373"/>
    </row>
    <row r="1449" spans="8:8" x14ac:dyDescent="0.25">
      <c r="H1449" s="373"/>
    </row>
    <row r="1450" spans="8:8" x14ac:dyDescent="0.25">
      <c r="H1450" s="373"/>
    </row>
    <row r="1451" spans="8:8" x14ac:dyDescent="0.25">
      <c r="H1451" s="373"/>
    </row>
    <row r="1452" spans="8:8" x14ac:dyDescent="0.25">
      <c r="H1452" s="373"/>
    </row>
    <row r="1453" spans="8:8" x14ac:dyDescent="0.25">
      <c r="H1453" s="373"/>
    </row>
    <row r="1454" spans="8:8" x14ac:dyDescent="0.25">
      <c r="H1454" s="373"/>
    </row>
    <row r="1455" spans="8:8" x14ac:dyDescent="0.25">
      <c r="H1455" s="373"/>
    </row>
    <row r="1456" spans="8:8" x14ac:dyDescent="0.25">
      <c r="H1456" s="373"/>
    </row>
    <row r="1457" spans="8:8" x14ac:dyDescent="0.25">
      <c r="H1457" s="373"/>
    </row>
    <row r="1458" spans="8:8" x14ac:dyDescent="0.25">
      <c r="H1458" s="373"/>
    </row>
    <row r="1459" spans="8:8" x14ac:dyDescent="0.25">
      <c r="H1459" s="373"/>
    </row>
    <row r="1460" spans="8:8" x14ac:dyDescent="0.25">
      <c r="H1460" s="373"/>
    </row>
    <row r="1461" spans="8:8" x14ac:dyDescent="0.25">
      <c r="H1461" s="373"/>
    </row>
    <row r="1462" spans="8:8" x14ac:dyDescent="0.25">
      <c r="H1462" s="373"/>
    </row>
    <row r="1463" spans="8:8" x14ac:dyDescent="0.25">
      <c r="H1463" s="373"/>
    </row>
    <row r="1464" spans="8:8" x14ac:dyDescent="0.25">
      <c r="H1464" s="373"/>
    </row>
    <row r="1465" spans="8:8" x14ac:dyDescent="0.25">
      <c r="H1465" s="373"/>
    </row>
    <row r="1466" spans="8:8" x14ac:dyDescent="0.25">
      <c r="H1466" s="373"/>
    </row>
    <row r="1467" spans="8:8" x14ac:dyDescent="0.25">
      <c r="H1467" s="373"/>
    </row>
    <row r="1468" spans="8:8" x14ac:dyDescent="0.25">
      <c r="H1468" s="373"/>
    </row>
    <row r="1469" spans="8:8" x14ac:dyDescent="0.25">
      <c r="H1469" s="373"/>
    </row>
    <row r="1470" spans="8:8" x14ac:dyDescent="0.25">
      <c r="H1470" s="373"/>
    </row>
    <row r="1471" spans="8:8" x14ac:dyDescent="0.25">
      <c r="H1471" s="373"/>
    </row>
    <row r="1472" spans="8:8" x14ac:dyDescent="0.25">
      <c r="H1472" s="373"/>
    </row>
    <row r="1473" spans="8:8" x14ac:dyDescent="0.25">
      <c r="H1473" s="373"/>
    </row>
    <row r="1474" spans="8:8" x14ac:dyDescent="0.25">
      <c r="H1474" s="373"/>
    </row>
    <row r="1475" spans="8:8" x14ac:dyDescent="0.25">
      <c r="H1475" s="373"/>
    </row>
    <row r="1476" spans="8:8" x14ac:dyDescent="0.25">
      <c r="H1476" s="373"/>
    </row>
    <row r="1477" spans="8:8" x14ac:dyDescent="0.25">
      <c r="H1477" s="373"/>
    </row>
    <row r="1478" spans="8:8" x14ac:dyDescent="0.25">
      <c r="H1478" s="373"/>
    </row>
    <row r="1479" spans="8:8" x14ac:dyDescent="0.25">
      <c r="H1479" s="373"/>
    </row>
    <row r="1480" spans="8:8" x14ac:dyDescent="0.25">
      <c r="H1480" s="373"/>
    </row>
    <row r="1481" spans="8:8" x14ac:dyDescent="0.25">
      <c r="H1481" s="373"/>
    </row>
    <row r="1482" spans="8:8" x14ac:dyDescent="0.25">
      <c r="H1482" s="373"/>
    </row>
    <row r="1483" spans="8:8" x14ac:dyDescent="0.25">
      <c r="H1483" s="373"/>
    </row>
    <row r="1484" spans="8:8" x14ac:dyDescent="0.25">
      <c r="H1484" s="373"/>
    </row>
    <row r="1485" spans="8:8" x14ac:dyDescent="0.25">
      <c r="H1485" s="373"/>
    </row>
    <row r="1486" spans="8:8" x14ac:dyDescent="0.25">
      <c r="H1486" s="373"/>
    </row>
    <row r="1487" spans="8:8" x14ac:dyDescent="0.25">
      <c r="H1487" s="373"/>
    </row>
    <row r="1488" spans="8:8" x14ac:dyDescent="0.25">
      <c r="H1488" s="373"/>
    </row>
    <row r="1489" spans="8:8" x14ac:dyDescent="0.25">
      <c r="H1489" s="373"/>
    </row>
    <row r="1490" spans="8:8" x14ac:dyDescent="0.25">
      <c r="H1490" s="373"/>
    </row>
    <row r="1491" spans="8:8" x14ac:dyDescent="0.25">
      <c r="H1491" s="373"/>
    </row>
    <row r="1492" spans="8:8" x14ac:dyDescent="0.25">
      <c r="H1492" s="373"/>
    </row>
    <row r="1493" spans="8:8" x14ac:dyDescent="0.25">
      <c r="H1493" s="373"/>
    </row>
    <row r="1494" spans="8:8" x14ac:dyDescent="0.25">
      <c r="H1494" s="373"/>
    </row>
    <row r="1495" spans="8:8" x14ac:dyDescent="0.25">
      <c r="H1495" s="373"/>
    </row>
    <row r="1496" spans="8:8" x14ac:dyDescent="0.25">
      <c r="H1496" s="373"/>
    </row>
    <row r="1497" spans="8:8" x14ac:dyDescent="0.25">
      <c r="H1497" s="373"/>
    </row>
    <row r="1498" spans="8:8" x14ac:dyDescent="0.25">
      <c r="H1498" s="373"/>
    </row>
    <row r="1499" spans="8:8" x14ac:dyDescent="0.25">
      <c r="H1499" s="373"/>
    </row>
    <row r="1500" spans="8:8" x14ac:dyDescent="0.25">
      <c r="H1500" s="373"/>
    </row>
    <row r="1501" spans="8:8" x14ac:dyDescent="0.25">
      <c r="H1501" s="373"/>
    </row>
    <row r="1502" spans="8:8" x14ac:dyDescent="0.25">
      <c r="H1502" s="373"/>
    </row>
    <row r="1503" spans="8:8" x14ac:dyDescent="0.25">
      <c r="H1503" s="373"/>
    </row>
    <row r="1504" spans="8:8" x14ac:dyDescent="0.25">
      <c r="H1504" s="373"/>
    </row>
    <row r="1505" spans="8:8" x14ac:dyDescent="0.25">
      <c r="H1505" s="373"/>
    </row>
    <row r="1506" spans="8:8" x14ac:dyDescent="0.25">
      <c r="H1506" s="373"/>
    </row>
    <row r="1507" spans="8:8" x14ac:dyDescent="0.25">
      <c r="H1507" s="373"/>
    </row>
    <row r="1508" spans="8:8" x14ac:dyDescent="0.25">
      <c r="H1508" s="373"/>
    </row>
  </sheetData>
  <mergeCells count="1">
    <mergeCell ref="A1:H1"/>
  </mergeCells>
  <conditionalFormatting sqref="J26:K40 J43:K43 N26:N40 M43:N43 Q26:Q40 P43:Q43 T26:T40 T43 M26:M30 P30">
    <cfRule type="cellIs" dxfId="5" priority="6" stopIfTrue="1" operator="equal">
      <formula>0</formula>
    </cfRule>
  </conditionalFormatting>
  <conditionalFormatting sqref="S30">
    <cfRule type="cellIs" dxfId="4" priority="5" stopIfTrue="1" operator="equal">
      <formula>0</formula>
    </cfRule>
  </conditionalFormatting>
  <conditionalFormatting sqref="V30">
    <cfRule type="cellIs" dxfId="3" priority="4" stopIfTrue="1" operator="equal">
      <formula>0</formula>
    </cfRule>
  </conditionalFormatting>
  <conditionalFormatting sqref="Y30">
    <cfRule type="cellIs" dxfId="2" priority="3" stopIfTrue="1" operator="equal">
      <formula>0</formula>
    </cfRule>
  </conditionalFormatting>
  <conditionalFormatting sqref="AB30">
    <cfRule type="cellIs" dxfId="1" priority="2" stopIfTrue="1" operator="equal">
      <formula>0</formula>
    </cfRule>
  </conditionalFormatting>
  <conditionalFormatting sqref="AE30">
    <cfRule type="cellIs" dxfId="0" priority="1" stopIfTrue="1" operator="equal">
      <formula>0</formula>
    </cfRule>
  </conditionalFormatting>
  <printOptions horizontalCentered="1" verticalCentered="1"/>
  <pageMargins left="0" right="0" top="0" bottom="0" header="0.3" footer="0.3"/>
  <pageSetup paperSize="5" scale="24" orientation="landscape" r:id="rId1"/>
  <headerFooter>
    <oddFooter>&amp;L*&amp;CPage &amp;P&amp;R&amp;D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Sheet 9</vt:lpstr>
      <vt:lpstr>Sheet 10</vt:lpstr>
      <vt:lpstr>Category Sheet</vt:lpstr>
      <vt:lpstr>ATS-LAYER8</vt:lpstr>
      <vt:lpstr>clear extra sheet</vt:lpstr>
      <vt:lpstr>clear extra sheet (2)</vt:lpstr>
      <vt:lpstr>clear extra sheet (3)</vt:lpstr>
      <vt:lpstr>'ATS-LAYER8'!Print_Area</vt:lpstr>
      <vt:lpstr>'Category Sheet'!Print_Area</vt:lpstr>
      <vt:lpstr>'clear extra sheet'!Print_Area</vt:lpstr>
      <vt:lpstr>'clear extra sheet (2)'!Print_Area</vt:lpstr>
      <vt:lpstr>'clear extra sheet (3)'!Print_Area</vt:lpstr>
      <vt:lpstr>'Sheet 10'!Print_Area</vt:lpstr>
      <vt:lpstr>'Sheet 9'!Print_Area</vt:lpstr>
      <vt:lpstr>'ATS-LAYER8'!Print_Titles</vt:lpstr>
      <vt:lpstr>'Category Sheet'!Print_Titles</vt:lpstr>
      <vt:lpstr>'clear extra sheet'!Print_Titles</vt:lpstr>
      <vt:lpstr>'clear extra sheet (2)'!Print_Titles</vt:lpstr>
      <vt:lpstr>'clear extra sheet (3)'!Print_Titles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Dators</cp:lastModifiedBy>
  <cp:lastPrinted>2022-08-29T19:51:34Z</cp:lastPrinted>
  <dcterms:created xsi:type="dcterms:W3CDTF">2002-08-22T16:21:31Z</dcterms:created>
  <dcterms:modified xsi:type="dcterms:W3CDTF">2023-03-24T08:59:08Z</dcterms:modified>
</cp:coreProperties>
</file>